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25" windowWidth="26430" windowHeight="6495"/>
  </bookViews>
  <sheets>
    <sheet name="B-1 Funded Program Budget" sheetId="1" r:id="rId1"/>
    <sheet name="Prof &amp; Special Svcs Detail" sheetId="2" r:id="rId2"/>
    <sheet name="Misc Costs Detail" sheetId="3" r:id="rId3"/>
    <sheet name="Admin Costs Detail" sheetId="4" r:id="rId4"/>
  </sheets>
  <externalReferences>
    <externalReference r:id="rId5"/>
  </externalReferences>
  <definedNames>
    <definedName name="_">'[1] Misc Detail'!#REF!</definedName>
    <definedName name="adminamount">'Admin Costs Detail'!$E$7:$E$46</definedName>
    <definedName name="adminstaffsummary">#REF!</definedName>
    <definedName name="admintotalworksheet">'[1]Admin Detail'!$E$48</definedName>
    <definedName name="Amountprof">'Prof &amp; Special Svcs Detail'!$E$7:$E$45</definedName>
    <definedName name="annualunits">#REF!</definedName>
    <definedName name="cimins">'[1]B-1 Funded Program '!$F$92</definedName>
    <definedName name="cmmins">'[1]B-1 Funded Program '!$F$77</definedName>
    <definedName name="directfte">#REF!</definedName>
    <definedName name="DirectServicesummary">#REF!</definedName>
    <definedName name="directX">#REF!</definedName>
    <definedName name="drop1">"Drop Down 14"</definedName>
    <definedName name="Dropdown1">'[1]B-1 Funded Program '!#REF!</definedName>
    <definedName name="Dropdown14">"Drop Down 14"</definedName>
    <definedName name="ftesummary">#REF!</definedName>
    <definedName name="Highlights">'[1]B-1 Funded Program '!$C$77,'[1]B-1 Funded Program '!$C$75,'[1]B-1 Funded Program '!$C$77,'[1]B-1 Funded Program '!$C$78,'[1]B-1 Funded Program '!#REF!,'[1]B-1 Funded Program '!$C$80,'[1]B-1 Funded Program '!$C$83,'[1]B-1 Funded Program '!#REF!,'[1]B-1 Funded Program '!$C$90,'[1]B-1 Funded Program '!$C$93,'[1]B-1 Funded Program '!#REF!</definedName>
    <definedName name="labellanguage">'[1]B-1 Funded Program '!#REF!</definedName>
    <definedName name="labelschool">'[1]B-1 Funded Program '!#REF!</definedName>
    <definedName name="language">'[1]B-1 Funded Program '!#REF!</definedName>
    <definedName name="mhmins">'[1]B-1 Funded Program '!$F$82</definedName>
    <definedName name="miscamount">'Misc Costs Detail'!$E$7:$E$46</definedName>
    <definedName name="misctot">'[1] Misc Detail'!$E$48</definedName>
    <definedName name="profs">'[1]Prof &amp; Spec Sv Detail '!$E$9,'[1]Prof &amp; Spec Sv Detail '!$E$13,'[1]Prof &amp; Spec Sv Detail '!$E$17,'[1]Prof &amp; Spec Sv Detail '!$E$21,'[1]Prof &amp; Spec Sv Detail '!$E$25,'[1]Prof &amp; Spec Sv Detail '!$E$29,'[1]Prof &amp; Spec Sv Detail '!$E$33,'[1]Prof &amp; Spec Sv Detail '!$E$37,'[1]Prof &amp; Spec Sv Detail '!$E$42,'[1]Prof &amp; Spec Sv Detail '!$E$41,'[1]Prof &amp; Spec Sv Detail '!$E$42,'[1]Prof &amp; Spec Sv Detail '!$E$45,'[1]Prof &amp; Spec Sv Detail '!$E$42</definedName>
    <definedName name="profworksheettotal">'[1]Prof &amp; Spec Sv Detail '!$E$47</definedName>
    <definedName name="Program">'[1]B-1 Funded Program '!$C$4</definedName>
    <definedName name="Provider">'[1]B-1 Funded Program '!$B$2</definedName>
    <definedName name="RequestedBudget">'[1]B-1 Funded Program '!#REF!</definedName>
    <definedName name="school">'[1]B-1 Funded Program '!#REF!</definedName>
    <definedName name="SupervisorialTime">'[1]B-1 Funded Program '!#REF!</definedName>
  </definedNames>
  <calcPr calcId="145621"/>
</workbook>
</file>

<file path=xl/calcChain.xml><?xml version="1.0" encoding="utf-8"?>
<calcChain xmlns="http://schemas.openxmlformats.org/spreadsheetml/2006/main">
  <c r="E5" i="1" l="1"/>
  <c r="F69" i="1" l="1"/>
  <c r="F34" i="1"/>
  <c r="F33" i="1"/>
  <c r="F32" i="1"/>
  <c r="E32" i="1"/>
  <c r="E18" i="1" l="1"/>
  <c r="C3" i="3" l="1"/>
  <c r="C3" i="2"/>
  <c r="C2" i="3"/>
  <c r="C2" i="2"/>
  <c r="C3" i="4"/>
  <c r="C2" i="4"/>
  <c r="E48" i="4"/>
  <c r="F60" i="1" s="1"/>
  <c r="C4" i="4"/>
  <c r="E48" i="3"/>
  <c r="F57" i="1" s="1"/>
  <c r="C4" i="3"/>
  <c r="E47" i="2"/>
  <c r="F48" i="1" s="1"/>
  <c r="C4" i="2"/>
  <c r="C32" i="1"/>
  <c r="B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B3" i="1"/>
  <c r="F59" i="1" l="1"/>
  <c r="F61" i="1" s="1"/>
  <c r="F70" i="1" s="1"/>
  <c r="F92" i="1" l="1"/>
  <c r="F91" i="1" s="1"/>
  <c r="F93" i="1" s="1"/>
  <c r="F87" i="1"/>
  <c r="F86" i="1" s="1"/>
  <c r="F88" i="1" s="1"/>
  <c r="F82" i="1"/>
  <c r="F81" i="1" s="1"/>
  <c r="F83" i="1" s="1"/>
  <c r="F77" i="1"/>
  <c r="F76" i="1" s="1"/>
  <c r="F78" i="1" s="1"/>
  <c r="F94" i="1" l="1"/>
</calcChain>
</file>

<file path=xl/comments1.xml><?xml version="1.0" encoding="utf-8"?>
<comments xmlns="http://schemas.openxmlformats.org/spreadsheetml/2006/main">
  <authors>
    <author>Rickie Lopez</author>
  </authors>
  <commentList>
    <comment ref="F61" authorId="0">
      <text>
        <r>
          <rPr>
            <b/>
            <sz val="9"/>
            <color indexed="81"/>
            <rFont val="Tahoma"/>
            <family val="2"/>
          </rPr>
          <t>If this cell turns red:
Your GROSS COST is greater than the Contract Maximum + Revenue. Please show an additional revenue source or reduce program costs.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If this cell turns red:
Your NET COST is greater than the Contract Maximum. NET COST cannot exceed Contract Maximum please revise budget.</t>
        </r>
      </text>
    </comment>
  </commentList>
</comments>
</file>

<file path=xl/sharedStrings.xml><?xml version="1.0" encoding="utf-8"?>
<sst xmlns="http://schemas.openxmlformats.org/spreadsheetml/2006/main" count="163" uniqueCount="83">
  <si>
    <t xml:space="preserve">B-1 BUDGET WORKBOOK </t>
  </si>
  <si>
    <t>Date Prepared:</t>
  </si>
  <si>
    <t>Maximum Contract Amount:</t>
  </si>
  <si>
    <t>SALARIES AND WAGES</t>
  </si>
  <si>
    <t>Positions/Titles</t>
  </si>
  <si>
    <r>
      <t xml:space="preserve">Direct Service </t>
    </r>
    <r>
      <rPr>
        <b/>
        <i/>
        <sz val="10"/>
        <color rgb="FF0070C0"/>
        <rFont val="Arial"/>
        <family val="2"/>
      </rPr>
      <t>(choose x)</t>
    </r>
  </si>
  <si>
    <r>
      <t>Admin Staff</t>
    </r>
    <r>
      <rPr>
        <b/>
        <i/>
        <sz val="10"/>
        <color rgb="FF0070C0"/>
        <rFont val="Arial"/>
        <family val="2"/>
      </rPr>
      <t xml:space="preserve"> (choose x)</t>
    </r>
  </si>
  <si>
    <r>
      <t xml:space="preserve">Annualized Salary </t>
    </r>
    <r>
      <rPr>
        <b/>
        <i/>
        <sz val="10"/>
        <rFont val="Arial"/>
        <family val="2"/>
      </rPr>
      <t>(12 months)</t>
    </r>
  </si>
  <si>
    <t>FTE</t>
  </si>
  <si>
    <r>
      <t xml:space="preserve">Total Cost </t>
    </r>
    <r>
      <rPr>
        <b/>
        <i/>
        <sz val="10"/>
        <rFont val="Arial"/>
        <family val="2"/>
      </rPr>
      <t>(12 months)</t>
    </r>
  </si>
  <si>
    <t>Percentage Employee Benefits &amp; Taxes</t>
  </si>
  <si>
    <t>TOTAL PROPOSED PERSONNEL COSTS (INCLUDES BENEFITS/TAXES)</t>
  </si>
  <si>
    <t xml:space="preserve">OPERATING EXPENSES </t>
  </si>
  <si>
    <t>Food</t>
  </si>
  <si>
    <t>Office Expense</t>
  </si>
  <si>
    <t>Recreational Supplies</t>
  </si>
  <si>
    <t>Structure Maintenance</t>
  </si>
  <si>
    <t>Equipment: Maintenance</t>
  </si>
  <si>
    <t>Utilities</t>
  </si>
  <si>
    <t>Communications</t>
  </si>
  <si>
    <t>Membership Dues</t>
  </si>
  <si>
    <t>Transportation</t>
  </si>
  <si>
    <t>Travel</t>
  </si>
  <si>
    <t>Training</t>
  </si>
  <si>
    <t>*(Justification/Detail Worksheet Required)</t>
  </si>
  <si>
    <t>Professional &amp; Specialized Svcs*</t>
  </si>
  <si>
    <t>Insurance</t>
  </si>
  <si>
    <t>Taxes &amp; Licenses</t>
  </si>
  <si>
    <t>Structure: Rent/Lease</t>
  </si>
  <si>
    <t>Equipment: Rent/Lease</t>
  </si>
  <si>
    <t>Vehicle: Rent/Lease</t>
  </si>
  <si>
    <t>Depreciation: Structure</t>
  </si>
  <si>
    <t>Depreciation: Equipment</t>
  </si>
  <si>
    <t>Depreciation: Vehicle</t>
  </si>
  <si>
    <t>Miscellaneous*</t>
  </si>
  <si>
    <t>TOTAL OPERATING EXPENSES</t>
  </si>
  <si>
    <t>GROSS COST</t>
  </si>
  <si>
    <r>
      <rPr>
        <b/>
        <sz val="12"/>
        <rFont val="Arial"/>
        <family val="2"/>
      </rPr>
      <t xml:space="preserve">REVENUE </t>
    </r>
    <r>
      <rPr>
        <b/>
        <i/>
        <sz val="10"/>
        <color indexed="10"/>
        <rFont val="Arial"/>
        <family val="2"/>
      </rPr>
      <t>(specify type)</t>
    </r>
  </si>
  <si>
    <t>Amount</t>
  </si>
  <si>
    <t>TOTAL REVENUE</t>
  </si>
  <si>
    <t>NET COSTS</t>
  </si>
  <si>
    <t>NET COST</t>
  </si>
  <si>
    <t>Total Hours</t>
  </si>
  <si>
    <t>Cost Per Hour</t>
  </si>
  <si>
    <t>Cost per Minute</t>
  </si>
  <si>
    <t>Gross Cost</t>
  </si>
  <si>
    <t>Medication Support</t>
  </si>
  <si>
    <t>Total Gross Cost</t>
  </si>
  <si>
    <t>Justification/Detail: Professional &amp; Specialized Services</t>
  </si>
  <si>
    <t>Provider Name</t>
  </si>
  <si>
    <t>Program Name</t>
  </si>
  <si>
    <t>Date Prepared</t>
  </si>
  <si>
    <t>*The total amount from this form will populate on the budget form for this line-item.</t>
  </si>
  <si>
    <t>Detail</t>
  </si>
  <si>
    <t>Comments</t>
  </si>
  <si>
    <t>$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</si>
  <si>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</si>
  <si>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</si>
  <si>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</si>
  <si>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</si>
  <si>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</si>
  <si>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</si>
  <si>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</si>
  <si>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</si>
  <si>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</si>
  <si>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Line Item Amount</t>
  </si>
  <si>
    <t>Justification/Detail: Miscellaneous Costs</t>
  </si>
  <si>
    <t>Justification/Detail: Administrative Costs</t>
  </si>
  <si>
    <t>*List only Admin Costs not already included in Salaries &amp; Wages section. The total amount from this form will populate on the budget form for this line-item.</t>
  </si>
  <si>
    <t>Choose One</t>
  </si>
  <si>
    <t>X</t>
  </si>
  <si>
    <t>Organization:</t>
  </si>
  <si>
    <t>Location:</t>
  </si>
  <si>
    <r>
      <t xml:space="preserve">Administrative Costs* </t>
    </r>
    <r>
      <rPr>
        <b/>
        <i/>
        <sz val="9"/>
        <color indexed="10"/>
        <rFont val="Arial"/>
        <family val="2"/>
      </rPr>
      <t>(Justification/Detail Worksheet Required)</t>
    </r>
    <r>
      <rPr>
        <b/>
        <sz val="10"/>
        <color indexed="10"/>
        <rFont val="Arial"/>
        <family val="2"/>
      </rPr>
      <t xml:space="preserve"> </t>
    </r>
  </si>
  <si>
    <t>Hoover Elementary School</t>
  </si>
  <si>
    <t>Fremont High School</t>
  </si>
  <si>
    <t>Think College Now (Elementary School)</t>
  </si>
  <si>
    <t>Case Management/Brokerage</t>
  </si>
  <si>
    <t>Mental Health Services</t>
  </si>
  <si>
    <t>Crisis Intervention</t>
  </si>
  <si>
    <t>Castlemont High School</t>
  </si>
  <si>
    <t>Bridge Academy at Melrose (Elementary School)</t>
  </si>
  <si>
    <t>SERVICE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</si>
</sst>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0.0"/>
    <numFmt numFmtId="166" formatCode="_(&quot;$&quot;* #,##0_);_(&quot;$&quot;* \(#,##0\);_(&quot;$&quot;* &quot;-&quot;??_);_(@_)"/>
    <numFmt numFmtId="167" formatCode="General_)"/>
    <numFmt numFmtId="168" formatCode="_(* #,##0_);_(* \(#,##0\);_(* &quot;-&quot;??_);_(@_)"/>
    <numFmt numFmtId="169" formatCode="&quot;$&quot;#,##0\ ;\(&quot;$&quot;#,##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70C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 "/>
    </font>
    <font>
      <sz val="12"/>
      <name val="Arial "/>
    </font>
    <font>
      <b/>
      <sz val="10"/>
      <name val="Arial "/>
    </font>
    <font>
      <sz val="10"/>
      <name val="Arial "/>
    </font>
    <font>
      <u/>
      <sz val="10"/>
      <name val="Arial "/>
    </font>
    <font>
      <b/>
      <i/>
      <sz val="10"/>
      <color rgb="FFFF0000"/>
      <name val="Arial "/>
    </font>
    <font>
      <b/>
      <sz val="10"/>
      <color rgb="FF00B0F0"/>
      <name val="Arial"/>
      <family val="2"/>
    </font>
    <font>
      <sz val="8"/>
      <name val="Courier"/>
      <family val="3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/>
    <xf numFmtId="167" fontId="8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</cellStyleXfs>
  <cellXfs count="238">
    <xf numFmtId="0" fontId="0" fillId="0" borderId="0" xfId="0"/>
    <xf numFmtId="0" fontId="4" fillId="3" borderId="2" xfId="0" applyFont="1" applyFill="1" applyBorder="1" applyAlignment="1" applyProtection="1">
      <alignment horizontal="left"/>
    </xf>
    <xf numFmtId="167" fontId="11" fillId="3" borderId="19" xfId="4" applyFont="1" applyFill="1" applyBorder="1" applyAlignment="1" applyProtection="1">
      <alignment horizontal="left" vertical="top"/>
    </xf>
    <xf numFmtId="167" fontId="12" fillId="0" borderId="18" xfId="4" applyFont="1" applyFill="1" applyBorder="1" applyAlignment="1" applyProtection="1"/>
    <xf numFmtId="167" fontId="11" fillId="0" borderId="11" xfId="4" applyFont="1" applyFill="1" applyBorder="1" applyAlignment="1" applyProtection="1">
      <alignment vertical="top"/>
    </xf>
    <xf numFmtId="0" fontId="3" fillId="0" borderId="29" xfId="0" applyFont="1" applyBorder="1" applyAlignment="1" applyProtection="1"/>
    <xf numFmtId="0" fontId="4" fillId="0" borderId="19" xfId="0" applyFont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167" fontId="26" fillId="0" borderId="0" xfId="5" applyFont="1" applyAlignment="1" applyProtection="1">
      <alignment vertical="top"/>
    </xf>
    <xf numFmtId="0" fontId="24" fillId="0" borderId="53" xfId="5" applyNumberFormat="1" applyFont="1" applyBorder="1" applyAlignment="1" applyProtection="1">
      <alignment horizontal="left" vertical="top"/>
    </xf>
    <xf numFmtId="14" fontId="25" fillId="0" borderId="6" xfId="5" applyNumberFormat="1" applyFont="1" applyBorder="1" applyAlignment="1" applyProtection="1">
      <alignment horizontal="left" vertical="top"/>
    </xf>
    <xf numFmtId="14" fontId="25" fillId="0" borderId="10" xfId="5" applyNumberFormat="1" applyFont="1" applyBorder="1" applyAlignment="1" applyProtection="1">
      <alignment vertical="top"/>
    </xf>
    <xf numFmtId="14" fontId="25" fillId="0" borderId="7" xfId="5" applyNumberFormat="1" applyFont="1" applyBorder="1" applyAlignment="1" applyProtection="1">
      <alignment vertical="top"/>
    </xf>
    <xf numFmtId="0" fontId="24" fillId="0" borderId="0" xfId="5" applyNumberFormat="1" applyFont="1" applyBorder="1" applyAlignment="1" applyProtection="1">
      <alignment horizontal="left" vertical="top"/>
    </xf>
    <xf numFmtId="3" fontId="25" fillId="5" borderId="19" xfId="5" applyNumberFormat="1" applyFont="1" applyFill="1" applyBorder="1" applyAlignment="1" applyProtection="1">
      <alignment vertical="top"/>
      <protection locked="0"/>
    </xf>
    <xf numFmtId="3" fontId="25" fillId="5" borderId="19" xfId="5" applyNumberFormat="1" applyFont="1" applyFill="1" applyBorder="1" applyAlignment="1" applyProtection="1">
      <alignment horizontal="center" vertical="top"/>
      <protection locked="0"/>
    </xf>
    <xf numFmtId="3" fontId="24" fillId="0" borderId="55" xfId="5" applyNumberFormat="1" applyFont="1" applyBorder="1" applyAlignment="1" applyProtection="1">
      <alignment horizontal="center" vertical="top"/>
    </xf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14" fontId="0" fillId="4" borderId="0" xfId="0" applyNumberFormat="1" applyFill="1" applyBorder="1" applyAlignment="1" applyProtection="1">
      <alignment horizontal="left" vertical="top"/>
    </xf>
    <xf numFmtId="0" fontId="0" fillId="4" borderId="0" xfId="0" applyFill="1" applyBorder="1" applyProtection="1"/>
    <xf numFmtId="0" fontId="0" fillId="4" borderId="8" xfId="0" applyFill="1" applyBorder="1" applyProtection="1"/>
    <xf numFmtId="0" fontId="3" fillId="4" borderId="11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center" wrapText="1"/>
    </xf>
    <xf numFmtId="0" fontId="2" fillId="3" borderId="14" xfId="0" applyFont="1" applyFill="1" applyBorder="1" applyAlignment="1" applyProtection="1"/>
    <xf numFmtId="0" fontId="2" fillId="4" borderId="15" xfId="0" applyFont="1" applyFill="1" applyBorder="1" applyAlignment="1" applyProtection="1"/>
    <xf numFmtId="6" fontId="2" fillId="4" borderId="15" xfId="0" applyNumberFormat="1" applyFont="1" applyFill="1" applyBorder="1" applyAlignment="1" applyProtection="1"/>
    <xf numFmtId="0" fontId="2" fillId="4" borderId="16" xfId="0" applyFont="1" applyFill="1" applyBorder="1" applyAlignment="1" applyProtection="1"/>
    <xf numFmtId="0" fontId="3" fillId="0" borderId="17" xfId="0" applyFont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2" fontId="4" fillId="0" borderId="17" xfId="0" applyNumberFormat="1" applyFont="1" applyBorder="1" applyAlignment="1" applyProtection="1">
      <alignment vertical="center" wrapText="1"/>
    </xf>
    <xf numFmtId="2" fontId="4" fillId="0" borderId="14" xfId="0" applyNumberFormat="1" applyFont="1" applyBorder="1" applyAlignment="1" applyProtection="1"/>
    <xf numFmtId="2" fontId="4" fillId="0" borderId="23" xfId="0" applyNumberFormat="1" applyFont="1" applyBorder="1" applyAlignment="1" applyProtection="1">
      <alignment vertical="center" wrapText="1"/>
    </xf>
    <xf numFmtId="2" fontId="4" fillId="0" borderId="14" xfId="0" applyNumberFormat="1" applyFont="1" applyBorder="1" applyAlignment="1" applyProtection="1">
      <alignment vertical="center" wrapText="1"/>
    </xf>
    <xf numFmtId="0" fontId="3" fillId="4" borderId="24" xfId="0" applyFont="1" applyFill="1" applyBorder="1" applyProtection="1"/>
    <xf numFmtId="166" fontId="3" fillId="4" borderId="25" xfId="2" applyNumberFormat="1" applyFont="1" applyFill="1" applyBorder="1" applyProtection="1"/>
    <xf numFmtId="2" fontId="3" fillId="0" borderId="14" xfId="0" applyNumberFormat="1" applyFont="1" applyBorder="1" applyProtection="1"/>
    <xf numFmtId="166" fontId="3" fillId="0" borderId="26" xfId="2" applyNumberFormat="1" applyFont="1" applyBorder="1" applyAlignment="1" applyProtection="1"/>
    <xf numFmtId="0" fontId="3" fillId="0" borderId="27" xfId="0" applyFont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/>
    <xf numFmtId="0" fontId="3" fillId="6" borderId="0" xfId="0" applyFont="1" applyFill="1" applyBorder="1" applyAlignment="1" applyProtection="1"/>
    <xf numFmtId="166" fontId="3" fillId="0" borderId="14" xfId="0" applyNumberFormat="1" applyFont="1" applyFill="1" applyBorder="1" applyAlignment="1" applyProtection="1"/>
    <xf numFmtId="0" fontId="3" fillId="0" borderId="29" xfId="0" applyFont="1" applyBorder="1" applyAlignment="1" applyProtection="1">
      <alignment horizontal="left" vertical="top"/>
    </xf>
    <xf numFmtId="0" fontId="3" fillId="0" borderId="30" xfId="0" applyFont="1" applyBorder="1" applyAlignment="1" applyProtection="1">
      <alignment horizontal="center" vertical="top"/>
    </xf>
    <xf numFmtId="166" fontId="3" fillId="3" borderId="14" xfId="0" applyNumberFormat="1" applyFont="1" applyFill="1" applyBorder="1" applyAlignment="1" applyProtection="1">
      <alignment vertical="top"/>
    </xf>
    <xf numFmtId="0" fontId="3" fillId="4" borderId="31" xfId="0" applyFont="1" applyFill="1" applyBorder="1" applyAlignment="1" applyProtection="1">
      <alignment horizontal="center" vertical="top"/>
    </xf>
    <xf numFmtId="0" fontId="3" fillId="4" borderId="32" xfId="0" applyFont="1" applyFill="1" applyBorder="1" applyAlignment="1" applyProtection="1">
      <alignment horizontal="center" vertical="top"/>
    </xf>
    <xf numFmtId="166" fontId="3" fillId="4" borderId="33" xfId="0" applyNumberFormat="1" applyFont="1" applyFill="1" applyBorder="1" applyAlignment="1" applyProtection="1">
      <alignment vertical="top"/>
    </xf>
    <xf numFmtId="0" fontId="2" fillId="0" borderId="34" xfId="0" applyFont="1" applyFill="1" applyBorder="1" applyAlignment="1" applyProtection="1"/>
    <xf numFmtId="0" fontId="7" fillId="4" borderId="0" xfId="0" applyFont="1" applyFill="1" applyBorder="1" applyAlignment="1" applyProtection="1"/>
    <xf numFmtId="0" fontId="4" fillId="4" borderId="31" xfId="0" applyFont="1" applyFill="1" applyBorder="1" applyAlignment="1" applyProtection="1"/>
    <xf numFmtId="0" fontId="4" fillId="4" borderId="32" xfId="0" applyFont="1" applyFill="1" applyBorder="1" applyAlignment="1" applyProtection="1"/>
    <xf numFmtId="0" fontId="4" fillId="3" borderId="35" xfId="0" applyFont="1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vertical="top"/>
    </xf>
    <xf numFmtId="167" fontId="9" fillId="4" borderId="11" xfId="4" applyFont="1" applyFill="1" applyBorder="1" applyAlignment="1" applyProtection="1">
      <alignment vertical="top"/>
    </xf>
    <xf numFmtId="167" fontId="9" fillId="4" borderId="0" xfId="4" applyFont="1" applyFill="1" applyBorder="1" applyAlignment="1" applyProtection="1">
      <alignment vertical="top"/>
    </xf>
    <xf numFmtId="166" fontId="3" fillId="0" borderId="37" xfId="2" applyNumberFormat="1" applyFont="1" applyFill="1" applyBorder="1" applyAlignment="1" applyProtection="1"/>
    <xf numFmtId="167" fontId="11" fillId="4" borderId="11" xfId="4" applyFont="1" applyFill="1" applyBorder="1" applyAlignment="1" applyProtection="1">
      <alignment vertical="top"/>
    </xf>
    <xf numFmtId="167" fontId="12" fillId="4" borderId="0" xfId="4" applyFont="1" applyFill="1" applyBorder="1" applyAlignment="1" applyProtection="1">
      <alignment vertical="top"/>
    </xf>
    <xf numFmtId="167" fontId="11" fillId="4" borderId="18" xfId="4" applyFont="1" applyFill="1" applyBorder="1" applyAlignment="1" applyProtection="1">
      <alignment vertical="top"/>
    </xf>
    <xf numFmtId="167" fontId="12" fillId="4" borderId="15" xfId="4" applyFont="1" applyFill="1" applyBorder="1" applyAlignment="1" applyProtection="1">
      <alignment vertical="top"/>
    </xf>
    <xf numFmtId="167" fontId="12" fillId="2" borderId="39" xfId="4" applyFont="1" applyFill="1" applyBorder="1" applyAlignment="1" applyProtection="1">
      <alignment horizontal="center" vertical="top"/>
    </xf>
    <xf numFmtId="167" fontId="13" fillId="0" borderId="15" xfId="4" applyFont="1" applyFill="1" applyBorder="1" applyAlignment="1" applyProtection="1"/>
    <xf numFmtId="166" fontId="3" fillId="0" borderId="42" xfId="2" applyNumberFormat="1" applyFont="1" applyBorder="1" applyAlignment="1" applyProtection="1"/>
    <xf numFmtId="167" fontId="12" fillId="0" borderId="0" xfId="4" applyFont="1" applyFill="1" applyBorder="1" applyAlignment="1" applyProtection="1">
      <alignment vertical="top"/>
    </xf>
    <xf numFmtId="0" fontId="7" fillId="0" borderId="30" xfId="0" applyFont="1" applyBorder="1" applyAlignment="1" applyProtection="1"/>
    <xf numFmtId="166" fontId="3" fillId="0" borderId="44" xfId="0" applyNumberFormat="1" applyFont="1" applyBorder="1" applyAlignment="1" applyProtection="1"/>
    <xf numFmtId="0" fontId="0" fillId="4" borderId="29" xfId="0" applyFill="1" applyBorder="1" applyAlignment="1" applyProtection="1"/>
    <xf numFmtId="0" fontId="0" fillId="4" borderId="30" xfId="0" applyFill="1" applyBorder="1" applyAlignment="1" applyProtection="1"/>
    <xf numFmtId="0" fontId="0" fillId="4" borderId="26" xfId="0" applyFill="1" applyBorder="1" applyAlignment="1" applyProtection="1"/>
    <xf numFmtId="0" fontId="3" fillId="3" borderId="45" xfId="0" applyFont="1" applyFill="1" applyBorder="1" applyAlignment="1" applyProtection="1"/>
    <xf numFmtId="0" fontId="3" fillId="3" borderId="3" xfId="0" applyFont="1" applyFill="1" applyBorder="1" applyAlignment="1" applyProtection="1"/>
    <xf numFmtId="0" fontId="3" fillId="3" borderId="4" xfId="0" applyFont="1" applyFill="1" applyBorder="1" applyAlignment="1" applyProtection="1">
      <alignment horizontal="center"/>
    </xf>
    <xf numFmtId="0" fontId="18" fillId="3" borderId="18" xfId="0" applyFont="1" applyFill="1" applyBorder="1" applyAlignment="1" applyProtection="1">
      <alignment vertical="top"/>
    </xf>
    <xf numFmtId="0" fontId="19" fillId="3" borderId="30" xfId="0" applyFont="1" applyFill="1" applyBorder="1" applyAlignment="1" applyProtection="1">
      <alignment vertical="top"/>
    </xf>
    <xf numFmtId="0" fontId="7" fillId="3" borderId="30" xfId="0" applyFont="1" applyFill="1" applyBorder="1" applyAlignment="1" applyProtection="1">
      <alignment vertical="top"/>
    </xf>
    <xf numFmtId="0" fontId="18" fillId="3" borderId="29" xfId="0" applyFont="1" applyFill="1" applyBorder="1" applyAlignment="1" applyProtection="1"/>
    <xf numFmtId="0" fontId="19" fillId="3" borderId="30" xfId="0" applyFont="1" applyFill="1" applyBorder="1" applyAlignment="1" applyProtection="1"/>
    <xf numFmtId="0" fontId="3" fillId="3" borderId="14" xfId="0" applyFont="1" applyFill="1" applyBorder="1" applyAlignment="1" applyProtection="1">
      <alignment horizontal="center"/>
    </xf>
    <xf numFmtId="44" fontId="4" fillId="0" borderId="37" xfId="2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left"/>
    </xf>
    <xf numFmtId="166" fontId="3" fillId="0" borderId="41" xfId="2" applyNumberFormat="1" applyFont="1" applyFill="1" applyBorder="1" applyAlignment="1" applyProtection="1">
      <alignment vertical="top"/>
    </xf>
    <xf numFmtId="167" fontId="25" fillId="0" borderId="0" xfId="5" applyFont="1" applyAlignment="1" applyProtection="1">
      <alignment vertical="top"/>
    </xf>
    <xf numFmtId="167" fontId="24" fillId="0" borderId="19" xfId="5" applyFont="1" applyBorder="1" applyAlignment="1" applyProtection="1">
      <alignment vertical="top"/>
    </xf>
    <xf numFmtId="167" fontId="24" fillId="0" borderId="0" xfId="5" applyFont="1" applyAlignment="1" applyProtection="1">
      <alignment vertical="top"/>
    </xf>
    <xf numFmtId="167" fontId="25" fillId="3" borderId="0" xfId="5" applyFont="1" applyFill="1" applyAlignment="1" applyProtection="1">
      <alignment horizontal="left" vertical="top"/>
    </xf>
    <xf numFmtId="167" fontId="25" fillId="3" borderId="0" xfId="5" applyFont="1" applyFill="1" applyAlignment="1" applyProtection="1">
      <alignment horizontal="right" vertical="top"/>
    </xf>
    <xf numFmtId="43" fontId="25" fillId="3" borderId="0" xfId="5" applyNumberFormat="1" applyFont="1" applyFill="1" applyAlignment="1" applyProtection="1">
      <alignment vertical="top"/>
    </xf>
    <xf numFmtId="167" fontId="25" fillId="3" borderId="0" xfId="5" applyFont="1" applyFill="1" applyAlignment="1" applyProtection="1">
      <alignment vertical="top"/>
    </xf>
    <xf numFmtId="167" fontId="25" fillId="0" borderId="53" xfId="5" applyFont="1" applyBorder="1" applyAlignment="1" applyProtection="1">
      <alignment vertical="top"/>
    </xf>
    <xf numFmtId="167" fontId="25" fillId="3" borderId="0" xfId="5" applyFont="1" applyFill="1" applyBorder="1" applyAlignment="1" applyProtection="1">
      <alignment vertical="top"/>
    </xf>
    <xf numFmtId="167" fontId="25" fillId="3" borderId="46" xfId="5" applyFont="1" applyFill="1" applyBorder="1" applyAlignment="1" applyProtection="1">
      <alignment vertical="top"/>
    </xf>
    <xf numFmtId="167" fontId="25" fillId="3" borderId="0" xfId="5" quotePrefix="1" applyFont="1" applyFill="1" applyAlignment="1" applyProtection="1">
      <alignment vertical="top"/>
    </xf>
    <xf numFmtId="167" fontId="24" fillId="0" borderId="0" xfId="5" applyFont="1" applyAlignment="1" applyProtection="1">
      <alignment horizontal="right" vertical="top"/>
    </xf>
    <xf numFmtId="0" fontId="28" fillId="0" borderId="0" xfId="0" applyFont="1" applyProtection="1"/>
    <xf numFmtId="167" fontId="24" fillId="3" borderId="0" xfId="5" applyFont="1" applyFill="1" applyAlignment="1" applyProtection="1">
      <alignment vertical="top"/>
    </xf>
    <xf numFmtId="43" fontId="25" fillId="3" borderId="0" xfId="5" applyNumberFormat="1" applyFont="1" applyFill="1" applyAlignment="1" applyProtection="1">
      <alignment horizontal="center" vertical="top"/>
    </xf>
    <xf numFmtId="167" fontId="8" fillId="0" borderId="0" xfId="5" applyAlignment="1" applyProtection="1">
      <alignment vertical="top"/>
    </xf>
    <xf numFmtId="0" fontId="0" fillId="0" borderId="0" xfId="0" applyAlignment="1" applyProtection="1">
      <alignment vertical="top"/>
    </xf>
    <xf numFmtId="0" fontId="30" fillId="0" borderId="0" xfId="0" applyFont="1" applyAlignment="1" applyProtection="1">
      <alignment horizontal="center"/>
    </xf>
    <xf numFmtId="0" fontId="7" fillId="4" borderId="52" xfId="0" applyFont="1" applyFill="1" applyBorder="1" applyAlignment="1" applyProtection="1"/>
    <xf numFmtId="0" fontId="4" fillId="3" borderId="6" xfId="0" applyFont="1" applyFill="1" applyBorder="1" applyAlignment="1" applyProtection="1">
      <alignment horizontal="left" vertical="top"/>
    </xf>
    <xf numFmtId="0" fontId="4" fillId="3" borderId="7" xfId="0" applyFont="1" applyFill="1" applyBorder="1" applyAlignment="1" applyProtection="1">
      <alignment horizontal="left" vertical="top"/>
    </xf>
    <xf numFmtId="167" fontId="9" fillId="3" borderId="6" xfId="4" applyFont="1" applyFill="1" applyBorder="1" applyAlignment="1" applyProtection="1">
      <alignment horizontal="left" vertical="top"/>
    </xf>
    <xf numFmtId="167" fontId="9" fillId="3" borderId="7" xfId="4" applyFont="1" applyFill="1" applyBorder="1" applyAlignment="1" applyProtection="1">
      <alignment horizontal="left" vertical="top"/>
    </xf>
    <xf numFmtId="167" fontId="11" fillId="3" borderId="6" xfId="4" applyFont="1" applyFill="1" applyBorder="1" applyAlignment="1" applyProtection="1">
      <alignment horizontal="left" vertical="top"/>
    </xf>
    <xf numFmtId="167" fontId="11" fillId="3" borderId="7" xfId="4" applyFont="1" applyFill="1" applyBorder="1" applyAlignment="1" applyProtection="1">
      <alignment horizontal="left" vertical="top"/>
    </xf>
    <xf numFmtId="0" fontId="18" fillId="4" borderId="11" xfId="0" applyFont="1" applyFill="1" applyBorder="1" applyAlignment="1" applyProtection="1"/>
    <xf numFmtId="0" fontId="19" fillId="4" borderId="0" xfId="0" applyFont="1" applyFill="1" applyBorder="1" applyAlignment="1" applyProtection="1"/>
    <xf numFmtId="0" fontId="7" fillId="3" borderId="26" xfId="0" applyFont="1" applyFill="1" applyBorder="1" applyAlignment="1" applyProtection="1"/>
    <xf numFmtId="0" fontId="18" fillId="4" borderId="0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wrapText="1"/>
    </xf>
    <xf numFmtId="44" fontId="3" fillId="4" borderId="0" xfId="2" applyFont="1" applyFill="1" applyBorder="1" applyAlignment="1" applyProtection="1"/>
    <xf numFmtId="166" fontId="3" fillId="0" borderId="14" xfId="0" applyNumberFormat="1" applyFont="1" applyBorder="1" applyAlignment="1" applyProtection="1"/>
    <xf numFmtId="9" fontId="3" fillId="4" borderId="51" xfId="3" applyFont="1" applyFill="1" applyBorder="1" applyAlignment="1" applyProtection="1"/>
    <xf numFmtId="166" fontId="3" fillId="4" borderId="33" xfId="0" applyNumberFormat="1" applyFont="1" applyFill="1" applyBorder="1" applyAlignment="1" applyProtection="1"/>
    <xf numFmtId="0" fontId="18" fillId="4" borderId="38" xfId="0" applyFont="1" applyFill="1" applyBorder="1" applyAlignment="1" applyProtection="1"/>
    <xf numFmtId="0" fontId="18" fillId="4" borderId="15" xfId="0" applyFont="1" applyFill="1" applyBorder="1" applyAlignment="1" applyProtection="1"/>
    <xf numFmtId="0" fontId="19" fillId="4" borderId="11" xfId="0" applyFont="1" applyFill="1" applyBorder="1" applyAlignment="1" applyProtection="1"/>
    <xf numFmtId="0" fontId="18" fillId="4" borderId="18" xfId="0" applyFont="1" applyFill="1" applyBorder="1" applyAlignment="1" applyProtection="1"/>
    <xf numFmtId="0" fontId="4" fillId="0" borderId="7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3" fillId="0" borderId="56" xfId="0" applyFont="1" applyBorder="1" applyAlignment="1" applyProtection="1">
      <alignment horizontal="left"/>
    </xf>
    <xf numFmtId="0" fontId="18" fillId="4" borderId="33" xfId="0" applyFont="1" applyFill="1" applyBorder="1" applyAlignment="1" applyProtection="1"/>
    <xf numFmtId="0" fontId="18" fillId="4" borderId="52" xfId="0" applyFont="1" applyFill="1" applyBorder="1" applyAlignment="1" applyProtection="1"/>
    <xf numFmtId="166" fontId="3" fillId="0" borderId="37" xfId="2" applyNumberFormat="1" applyFont="1" applyFill="1" applyBorder="1" applyProtection="1"/>
    <xf numFmtId="166" fontId="3" fillId="0" borderId="37" xfId="2" applyNumberFormat="1" applyFont="1" applyFill="1" applyBorder="1" applyAlignment="1" applyProtection="1">
      <alignment vertical="top"/>
    </xf>
    <xf numFmtId="166" fontId="3" fillId="0" borderId="43" xfId="2" applyNumberFormat="1" applyFont="1" applyFill="1" applyBorder="1" applyAlignment="1" applyProtection="1"/>
    <xf numFmtId="166" fontId="3" fillId="0" borderId="44" xfId="2" applyNumberFormat="1" applyFont="1" applyBorder="1" applyAlignment="1" applyProtection="1"/>
    <xf numFmtId="0" fontId="3" fillId="0" borderId="22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42" fontId="4" fillId="5" borderId="35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wrapText="1"/>
      <protection locked="0"/>
    </xf>
    <xf numFmtId="42" fontId="0" fillId="5" borderId="53" xfId="1" applyNumberFormat="1" applyFont="1" applyFill="1" applyBorder="1" applyProtection="1">
      <protection locked="0"/>
    </xf>
    <xf numFmtId="42" fontId="0" fillId="5" borderId="54" xfId="1" applyNumberFormat="1" applyFont="1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4" fillId="5" borderId="57" xfId="0" applyFont="1" applyFill="1" applyBorder="1" applyAlignment="1" applyProtection="1">
      <alignment horizontal="center"/>
      <protection locked="0"/>
    </xf>
    <xf numFmtId="0" fontId="4" fillId="5" borderId="44" xfId="0" applyFont="1" applyFill="1" applyBorder="1" applyAlignment="1" applyProtection="1">
      <alignment horizontal="center"/>
      <protection locked="0"/>
    </xf>
    <xf numFmtId="42" fontId="0" fillId="5" borderId="10" xfId="1" applyNumberFormat="1" applyFont="1" applyFill="1" applyBorder="1" applyProtection="1">
      <protection locked="0"/>
    </xf>
    <xf numFmtId="166" fontId="3" fillId="5" borderId="20" xfId="2" applyNumberFormat="1" applyFont="1" applyFill="1" applyBorder="1" applyAlignment="1" applyProtection="1">
      <protection locked="0"/>
    </xf>
    <xf numFmtId="166" fontId="3" fillId="5" borderId="21" xfId="2" applyNumberFormat="1" applyFont="1" applyFill="1" applyBorder="1" applyAlignment="1" applyProtection="1">
      <protection locked="0"/>
    </xf>
    <xf numFmtId="166" fontId="3" fillId="5" borderId="16" xfId="2" applyNumberFormat="1" applyFont="1" applyFill="1" applyBorder="1" applyAlignment="1" applyProtection="1">
      <protection locked="0"/>
    </xf>
    <xf numFmtId="9" fontId="3" fillId="2" borderId="28" xfId="3" applyFont="1" applyFill="1" applyBorder="1" applyAlignment="1" applyProtection="1">
      <alignment horizontal="center"/>
      <protection locked="0"/>
    </xf>
    <xf numFmtId="166" fontId="3" fillId="2" borderId="36" xfId="2" applyNumberFormat="1" applyFont="1" applyFill="1" applyBorder="1" applyAlignment="1" applyProtection="1">
      <protection locked="0"/>
    </xf>
    <xf numFmtId="166" fontId="3" fillId="2" borderId="37" xfId="2" applyNumberFormat="1" applyFont="1" applyFill="1" applyBorder="1" applyAlignment="1" applyProtection="1">
      <protection locked="0"/>
    </xf>
    <xf numFmtId="166" fontId="3" fillId="2" borderId="41" xfId="2" applyNumberFormat="1" applyFont="1" applyFill="1" applyBorder="1" applyAlignment="1" applyProtection="1">
      <protection locked="0"/>
    </xf>
    <xf numFmtId="167" fontId="12" fillId="2" borderId="40" xfId="4" applyFont="1" applyFill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168" fontId="3" fillId="2" borderId="37" xfId="1" applyNumberFormat="1" applyFont="1" applyFill="1" applyBorder="1" applyAlignment="1" applyProtection="1">
      <protection locked="0"/>
    </xf>
    <xf numFmtId="168" fontId="3" fillId="2" borderId="50" xfId="1" applyNumberFormat="1" applyFont="1" applyFill="1" applyBorder="1" applyAlignment="1" applyProtection="1">
      <protection locked="0"/>
    </xf>
    <xf numFmtId="168" fontId="4" fillId="2" borderId="37" xfId="1" applyNumberFormat="1" applyFont="1" applyFill="1" applyBorder="1" applyProtection="1">
      <protection locked="0"/>
    </xf>
    <xf numFmtId="3" fontId="25" fillId="5" borderId="19" xfId="5" applyNumberFormat="1" applyFont="1" applyFill="1" applyBorder="1" applyAlignment="1" applyProtection="1">
      <alignment horizontal="right" vertical="top"/>
      <protection locked="0"/>
    </xf>
    <xf numFmtId="164" fontId="3" fillId="0" borderId="6" xfId="1" applyNumberFormat="1" applyFont="1" applyFill="1" applyBorder="1" applyAlignment="1" applyProtection="1">
      <alignment horizontal="right"/>
    </xf>
    <xf numFmtId="164" fontId="3" fillId="0" borderId="8" xfId="1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14" fontId="3" fillId="3" borderId="6" xfId="0" applyNumberFormat="1" applyFont="1" applyFill="1" applyBorder="1" applyAlignment="1" applyProtection="1">
      <alignment horizontal="center" vertical="top"/>
    </xf>
    <xf numFmtId="14" fontId="3" fillId="3" borderId="7" xfId="0" applyNumberFormat="1" applyFont="1" applyFill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67" fontId="10" fillId="0" borderId="11" xfId="4" applyFont="1" applyFill="1" applyBorder="1" applyAlignment="1" applyProtection="1">
      <alignment horizontal="right" vertical="top"/>
    </xf>
    <xf numFmtId="167" fontId="10" fillId="0" borderId="0" xfId="4" applyFont="1" applyFill="1" applyBorder="1" applyAlignment="1" applyProtection="1">
      <alignment horizontal="right" vertical="top"/>
    </xf>
    <xf numFmtId="167" fontId="10" fillId="0" borderId="38" xfId="4" applyFont="1" applyFill="1" applyBorder="1" applyAlignment="1" applyProtection="1">
      <alignment horizontal="right" vertical="top"/>
    </xf>
    <xf numFmtId="0" fontId="4" fillId="4" borderId="13" xfId="0" applyFont="1" applyFill="1" applyBorder="1" applyAlignment="1" applyProtection="1">
      <alignment horizontal="left"/>
    </xf>
    <xf numFmtId="0" fontId="4" fillId="4" borderId="46" xfId="0" applyFont="1" applyFill="1" applyBorder="1" applyAlignment="1" applyProtection="1">
      <alignment horizontal="left"/>
    </xf>
    <xf numFmtId="0" fontId="4" fillId="4" borderId="47" xfId="0" applyFont="1" applyFill="1" applyBorder="1" applyAlignment="1" applyProtection="1">
      <alignment horizontal="left"/>
    </xf>
    <xf numFmtId="0" fontId="4" fillId="4" borderId="25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4" borderId="38" xfId="0" applyFont="1" applyFill="1" applyBorder="1" applyAlignment="1" applyProtection="1">
      <alignment horizontal="left"/>
    </xf>
    <xf numFmtId="0" fontId="17" fillId="4" borderId="25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7" fillId="4" borderId="48" xfId="0" applyFont="1" applyFill="1" applyBorder="1" applyAlignment="1" applyProtection="1">
      <alignment horizontal="left"/>
    </xf>
    <xf numFmtId="0" fontId="17" fillId="4" borderId="15" xfId="0" applyFont="1" applyFill="1" applyBorder="1" applyAlignment="1" applyProtection="1">
      <alignment horizontal="left"/>
    </xf>
    <xf numFmtId="0" fontId="4" fillId="4" borderId="15" xfId="0" applyFont="1" applyFill="1" applyBorder="1" applyAlignment="1" applyProtection="1">
      <alignment horizontal="left"/>
    </xf>
    <xf numFmtId="0" fontId="4" fillId="4" borderId="49" xfId="0" applyFont="1" applyFill="1" applyBorder="1" applyAlignment="1" applyProtection="1">
      <alignment horizontal="left"/>
    </xf>
    <xf numFmtId="0" fontId="20" fillId="4" borderId="15" xfId="0" applyFont="1" applyFill="1" applyBorder="1" applyAlignment="1" applyProtection="1">
      <alignment horizontal="center"/>
    </xf>
    <xf numFmtId="0" fontId="21" fillId="4" borderId="15" xfId="0" applyFont="1" applyFill="1" applyBorder="1" applyAlignment="1" applyProtection="1">
      <alignment horizontal="center"/>
    </xf>
    <xf numFmtId="0" fontId="21" fillId="4" borderId="52" xfId="0" applyFont="1" applyFill="1" applyBorder="1" applyAlignment="1" applyProtection="1">
      <alignment horizontal="center"/>
    </xf>
    <xf numFmtId="0" fontId="3" fillId="0" borderId="45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167" fontId="25" fillId="5" borderId="13" xfId="5" applyFont="1" applyFill="1" applyBorder="1" applyAlignment="1" applyProtection="1">
      <alignment horizontal="left" vertical="top" wrapText="1"/>
      <protection locked="0"/>
    </xf>
    <xf numFmtId="0" fontId="0" fillId="0" borderId="4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167" fontId="22" fillId="0" borderId="0" xfId="5" applyFont="1" applyAlignment="1" applyProtection="1">
      <alignment horizontal="center" vertical="top"/>
    </xf>
    <xf numFmtId="167" fontId="23" fillId="0" borderId="0" xfId="5" applyFont="1" applyAlignment="1" applyProtection="1">
      <alignment vertical="top"/>
    </xf>
    <xf numFmtId="167" fontId="24" fillId="0" borderId="6" xfId="5" applyFont="1" applyBorder="1" applyAlignment="1" applyProtection="1">
      <alignment horizontal="center" vertical="top"/>
    </xf>
    <xf numFmtId="167" fontId="24" fillId="0" borderId="7" xfId="5" applyFont="1" applyBorder="1" applyAlignment="1" applyProtection="1">
      <alignment horizontal="center" vertical="top"/>
    </xf>
    <xf numFmtId="167" fontId="25" fillId="0" borderId="6" xfId="5" applyFont="1" applyBorder="1" applyAlignment="1" applyProtection="1">
      <alignment horizontal="left" vertical="top"/>
    </xf>
    <xf numFmtId="167" fontId="25" fillId="0" borderId="10" xfId="5" applyFont="1" applyBorder="1" applyAlignment="1" applyProtection="1">
      <alignment horizontal="left" vertical="top"/>
    </xf>
    <xf numFmtId="167" fontId="25" fillId="0" borderId="7" xfId="5" applyFont="1" applyBorder="1" applyAlignment="1" applyProtection="1">
      <alignment horizontal="left" vertical="top"/>
    </xf>
    <xf numFmtId="0" fontId="25" fillId="0" borderId="19" xfId="5" applyNumberFormat="1" applyFont="1" applyBorder="1" applyAlignment="1" applyProtection="1">
      <alignment horizontal="left" vertical="top"/>
    </xf>
    <xf numFmtId="167" fontId="27" fillId="0" borderId="10" xfId="5" applyFont="1" applyBorder="1" applyAlignment="1" applyProtection="1">
      <alignment horizontal="center" vertical="top" wrapText="1"/>
    </xf>
    <xf numFmtId="167" fontId="24" fillId="0" borderId="19" xfId="5" applyFont="1" applyBorder="1" applyAlignment="1" applyProtection="1">
      <alignment horizontal="center" vertical="top"/>
    </xf>
    <xf numFmtId="167" fontId="24" fillId="0" borderId="0" xfId="5" applyFont="1" applyAlignment="1" applyProtection="1">
      <alignment horizontal="center" vertical="top"/>
    </xf>
    <xf numFmtId="167" fontId="25" fillId="5" borderId="47" xfId="5" applyFont="1" applyFill="1" applyBorder="1" applyAlignment="1" applyProtection="1">
      <alignment horizontal="left" vertical="top" wrapText="1"/>
      <protection locked="0"/>
    </xf>
    <xf numFmtId="167" fontId="25" fillId="5" borderId="25" xfId="5" applyFont="1" applyFill="1" applyBorder="1" applyAlignment="1" applyProtection="1">
      <alignment horizontal="left" vertical="top" wrapText="1"/>
      <protection locked="0"/>
    </xf>
    <xf numFmtId="167" fontId="25" fillId="5" borderId="38" xfId="5" applyFont="1" applyFill="1" applyBorder="1" applyAlignment="1" applyProtection="1">
      <alignment horizontal="left" vertical="top" wrapText="1"/>
      <protection locked="0"/>
    </xf>
    <xf numFmtId="167" fontId="25" fillId="5" borderId="12" xfId="5" applyFont="1" applyFill="1" applyBorder="1" applyAlignment="1" applyProtection="1">
      <alignment horizontal="left" vertical="top" wrapText="1"/>
      <protection locked="0"/>
    </xf>
    <xf numFmtId="167" fontId="25" fillId="5" borderId="54" xfId="5" applyFont="1" applyFill="1" applyBorder="1" applyAlignment="1" applyProtection="1">
      <alignment horizontal="left" vertical="top" wrapText="1"/>
      <protection locked="0"/>
    </xf>
    <xf numFmtId="14" fontId="25" fillId="0" borderId="6" xfId="5" applyNumberFormat="1" applyFont="1" applyBorder="1" applyAlignment="1" applyProtection="1">
      <alignment horizontal="left" vertical="top"/>
    </xf>
    <xf numFmtId="14" fontId="25" fillId="0" borderId="10" xfId="5" applyNumberFormat="1" applyFont="1" applyBorder="1" applyAlignment="1" applyProtection="1">
      <alignment horizontal="left" vertical="top"/>
    </xf>
    <xf numFmtId="14" fontId="25" fillId="0" borderId="7" xfId="5" applyNumberFormat="1" applyFont="1" applyBorder="1" applyAlignment="1" applyProtection="1">
      <alignment horizontal="left" vertical="top"/>
    </xf>
    <xf numFmtId="49" fontId="25" fillId="0" borderId="6" xfId="5" applyNumberFormat="1" applyFont="1" applyBorder="1" applyAlignment="1" applyProtection="1">
      <alignment horizontal="left" vertical="top"/>
    </xf>
    <xf numFmtId="49" fontId="25" fillId="0" borderId="10" xfId="5" applyNumberFormat="1" applyFont="1" applyBorder="1" applyAlignment="1" applyProtection="1">
      <alignment horizontal="left" vertical="top"/>
    </xf>
    <xf numFmtId="49" fontId="25" fillId="0" borderId="7" xfId="5" applyNumberFormat="1" applyFont="1" applyBorder="1" applyAlignment="1" applyProtection="1">
      <alignment horizontal="left" vertical="top"/>
    </xf>
    <xf numFmtId="0" fontId="25" fillId="0" borderId="6" xfId="5" applyNumberFormat="1" applyFont="1" applyBorder="1" applyAlignment="1" applyProtection="1">
      <alignment horizontal="left" vertical="top"/>
    </xf>
    <xf numFmtId="0" fontId="25" fillId="0" borderId="10" xfId="5" applyNumberFormat="1" applyFont="1" applyBorder="1" applyAlignment="1" applyProtection="1">
      <alignment horizontal="left" vertical="top"/>
    </xf>
    <xf numFmtId="0" fontId="25" fillId="0" borderId="7" xfId="5" applyNumberFormat="1" applyFont="1" applyBorder="1" applyAlignment="1" applyProtection="1">
      <alignment horizontal="left" vertical="top"/>
    </xf>
    <xf numFmtId="167" fontId="25" fillId="2" borderId="13" xfId="5" applyFont="1" applyFill="1" applyBorder="1" applyAlignment="1" applyProtection="1">
      <alignment horizontal="left" vertical="top" wrapText="1"/>
      <protection locked="0"/>
    </xf>
    <xf numFmtId="167" fontId="25" fillId="2" borderId="47" xfId="5" applyFont="1" applyFill="1" applyBorder="1" applyAlignment="1" applyProtection="1">
      <alignment horizontal="left" vertical="top" wrapText="1"/>
      <protection locked="0"/>
    </xf>
    <xf numFmtId="167" fontId="25" fillId="2" borderId="25" xfId="5" applyFont="1" applyFill="1" applyBorder="1" applyAlignment="1" applyProtection="1">
      <alignment horizontal="left" vertical="top" wrapText="1"/>
      <protection locked="0"/>
    </xf>
    <xf numFmtId="167" fontId="25" fillId="2" borderId="38" xfId="5" applyFont="1" applyFill="1" applyBorder="1" applyAlignment="1" applyProtection="1">
      <alignment horizontal="left" vertical="top" wrapText="1"/>
      <protection locked="0"/>
    </xf>
    <xf numFmtId="167" fontId="25" fillId="2" borderId="12" xfId="5" applyFont="1" applyFill="1" applyBorder="1" applyAlignment="1" applyProtection="1">
      <alignment horizontal="left" vertical="top" wrapText="1"/>
      <protection locked="0"/>
    </xf>
    <xf numFmtId="167" fontId="25" fillId="2" borderId="54" xfId="5" applyFont="1" applyFill="1" applyBorder="1" applyAlignment="1" applyProtection="1">
      <alignment horizontal="left" vertical="top" wrapText="1"/>
      <protection locked="0"/>
    </xf>
  </cellXfs>
  <cellStyles count="13">
    <cellStyle name="Comma" xfId="1" builtinId="3"/>
    <cellStyle name="Comma 4" xfId="8"/>
    <cellStyle name="Comma0" xfId="9"/>
    <cellStyle name="Currency" xfId="2" builtinId="4"/>
    <cellStyle name="Currency0" xfId="10"/>
    <cellStyle name="Date" xfId="11"/>
    <cellStyle name="Fixed" xfId="12"/>
    <cellStyle name="Normal" xfId="0" builtinId="0"/>
    <cellStyle name="Normal 2" xfId="6"/>
    <cellStyle name="Normal_Sheet1" xfId="4"/>
    <cellStyle name="Normal_Sheet3" xfId="5"/>
    <cellStyle name="Percent" xfId="3" builtinId="5"/>
    <cellStyle name="Percent 2" xfId="7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1" tint="0.14993743705557422"/>
      </font>
      <fill>
        <patternFill>
          <fgColor theme="0" tint="-0.499984740745262"/>
          <bgColor theme="0" tint="-0.499984740745262"/>
        </patternFill>
      </fill>
    </dxf>
    <dxf>
      <font>
        <strike/>
        <color theme="1" tint="0.14993743705557422"/>
      </font>
      <fill>
        <patternFill>
          <fgColor theme="0" tint="-0.499984740745262"/>
          <bgColor theme="0" tint="-0.499984740745262"/>
        </patternFill>
      </fill>
    </dxf>
    <dxf>
      <fill>
        <patternFill>
          <bgColor rgb="FFFF0000"/>
        </patternFill>
      </fill>
    </dxf>
    <dxf>
      <font>
        <strike/>
        <color theme="1" tint="0.14993743705557422"/>
      </font>
      <fill>
        <patternFill>
          <fgColor theme="0" tint="-0.499984740745262"/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urement/RFPs%20In%20Process/14-02%20Medication%20Support/RFP/Meds%2014-02%20Budget%20Template%20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Funded Program "/>
      <sheetName val="Prof &amp; Spec Sv Detail "/>
      <sheetName val=" Misc Detail"/>
      <sheetName val="Admin Detail"/>
      <sheetName val="Billable Staff Hours"/>
      <sheetName val="Meds 14-02 Budget Template DRAF"/>
    </sheetNames>
    <sheetDataSet>
      <sheetData sheetId="0">
        <row r="2">
          <cell r="B2">
            <v>0</v>
          </cell>
        </row>
        <row r="4">
          <cell r="C4" t="str">
            <v>South County</v>
          </cell>
        </row>
        <row r="75">
          <cell r="C75">
            <v>0</v>
          </cell>
        </row>
        <row r="77">
          <cell r="C77">
            <v>0</v>
          </cell>
          <cell r="F77" t="e">
            <v>#DIV/0!</v>
          </cell>
        </row>
        <row r="78">
          <cell r="C78">
            <v>0</v>
          </cell>
        </row>
        <row r="80">
          <cell r="C80">
            <v>0</v>
          </cell>
        </row>
        <row r="82">
          <cell r="F82" t="e">
            <v>#DIV/0!</v>
          </cell>
        </row>
        <row r="83">
          <cell r="C83">
            <v>0</v>
          </cell>
        </row>
        <row r="90">
          <cell r="C90">
            <v>0</v>
          </cell>
        </row>
        <row r="92">
          <cell r="F92" t="e">
            <v>#DIV/0!</v>
          </cell>
        </row>
        <row r="93">
          <cell r="C93">
            <v>0</v>
          </cell>
        </row>
      </sheetData>
      <sheetData sheetId="1">
        <row r="7">
          <cell r="E7">
            <v>0</v>
          </cell>
        </row>
        <row r="9">
          <cell r="E9">
            <v>0</v>
          </cell>
        </row>
        <row r="13">
          <cell r="E13">
            <v>0</v>
          </cell>
        </row>
        <row r="17">
          <cell r="E17">
            <v>0</v>
          </cell>
        </row>
        <row r="21">
          <cell r="E21">
            <v>0</v>
          </cell>
        </row>
        <row r="25">
          <cell r="E25">
            <v>0</v>
          </cell>
        </row>
        <row r="29">
          <cell r="E29">
            <v>0</v>
          </cell>
        </row>
        <row r="33">
          <cell r="E33">
            <v>0</v>
          </cell>
        </row>
        <row r="37">
          <cell r="E37">
            <v>0</v>
          </cell>
        </row>
        <row r="41">
          <cell r="E41">
            <v>0</v>
          </cell>
        </row>
        <row r="42">
          <cell r="E42">
            <v>0</v>
          </cell>
        </row>
        <row r="45">
          <cell r="E45">
            <v>0</v>
          </cell>
        </row>
        <row r="47">
          <cell r="E47">
            <v>0</v>
          </cell>
        </row>
      </sheetData>
      <sheetData sheetId="2">
        <row r="7">
          <cell r="E7">
            <v>0</v>
          </cell>
        </row>
        <row r="48">
          <cell r="E48">
            <v>0</v>
          </cell>
        </row>
      </sheetData>
      <sheetData sheetId="3">
        <row r="7">
          <cell r="E7">
            <v>0</v>
          </cell>
        </row>
        <row r="48">
          <cell r="E48">
            <v>0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4"/>
  <sheetViews>
    <sheetView tabSelected="1" zoomScaleNormal="100" workbookViewId="0">
      <selection activeCell="M65" sqref="M65"/>
    </sheetView>
  </sheetViews>
  <sheetFormatPr defaultRowHeight="15"/>
  <cols>
    <col min="1" max="1" width="33.85546875" style="17" customWidth="1"/>
    <col min="2" max="2" width="13.85546875" style="17" customWidth="1"/>
    <col min="3" max="3" width="17.28515625" style="17" bestFit="1" customWidth="1"/>
    <col min="4" max="4" width="23" style="17" customWidth="1"/>
    <col min="5" max="5" width="19.85546875" style="17" customWidth="1"/>
    <col min="6" max="6" width="18" style="17" customWidth="1"/>
    <col min="7" max="16384" width="9.140625" style="17"/>
  </cols>
  <sheetData>
    <row r="1" spans="1:6" ht="16.5" thickBot="1">
      <c r="A1" s="169" t="s">
        <v>0</v>
      </c>
      <c r="B1" s="169"/>
      <c r="C1" s="169"/>
      <c r="D1" s="169"/>
      <c r="E1" s="169"/>
      <c r="F1" s="169"/>
    </row>
    <row r="2" spans="1:6">
      <c r="A2" s="18" t="s">
        <v>71</v>
      </c>
      <c r="B2" s="170"/>
      <c r="C2" s="171"/>
      <c r="D2" s="171"/>
      <c r="E2" s="171"/>
      <c r="F2" s="172"/>
    </row>
    <row r="3" spans="1:6">
      <c r="A3" s="19" t="s">
        <v>1</v>
      </c>
      <c r="B3" s="173">
        <f ca="1">NOW()</f>
        <v>42046.509623958336</v>
      </c>
      <c r="C3" s="174"/>
      <c r="D3" s="20"/>
      <c r="E3" s="21"/>
      <c r="F3" s="22"/>
    </row>
    <row r="4" spans="1:6">
      <c r="A4" s="175" t="s">
        <v>72</v>
      </c>
      <c r="B4" s="176"/>
      <c r="C4" s="177" t="s">
        <v>69</v>
      </c>
      <c r="D4" s="178"/>
      <c r="E4" s="178"/>
      <c r="F4" s="179"/>
    </row>
    <row r="5" spans="1:6" ht="26.25" thickBot="1">
      <c r="A5" s="23"/>
      <c r="B5" s="24"/>
      <c r="C5" s="25"/>
      <c r="D5" s="142" t="s">
        <v>2</v>
      </c>
      <c r="E5" s="167">
        <f>IF($C$4=A1000,240000,(IF($C$4=A999,0,240000)))</f>
        <v>0</v>
      </c>
      <c r="F5" s="168"/>
    </row>
    <row r="6" spans="1:6" ht="16.5" thickBot="1">
      <c r="A6" s="26" t="s">
        <v>3</v>
      </c>
      <c r="B6" s="27"/>
      <c r="C6" s="27"/>
      <c r="D6" s="27"/>
      <c r="E6" s="28"/>
      <c r="F6" s="29"/>
    </row>
    <row r="7" spans="1:6" ht="26.25" thickBot="1">
      <c r="A7" s="30" t="s">
        <v>4</v>
      </c>
      <c r="B7" s="30" t="s">
        <v>5</v>
      </c>
      <c r="C7" s="30" t="s">
        <v>6</v>
      </c>
      <c r="D7" s="30" t="s">
        <v>7</v>
      </c>
      <c r="E7" s="31" t="s">
        <v>8</v>
      </c>
      <c r="F7" s="32" t="s">
        <v>9</v>
      </c>
    </row>
    <row r="8" spans="1:6" ht="15.75" thickBot="1">
      <c r="A8" s="143"/>
      <c r="B8" s="144"/>
      <c r="C8" s="145"/>
      <c r="D8" s="146"/>
      <c r="E8" s="33" t="str">
        <f t="shared" ref="E8:E31" si="0">IFERROR(F8/D8,"")</f>
        <v/>
      </c>
      <c r="F8" s="154"/>
    </row>
    <row r="9" spans="1:6" ht="15.75" thickBot="1">
      <c r="A9" s="147"/>
      <c r="B9" s="144"/>
      <c r="C9" s="145"/>
      <c r="D9" s="148"/>
      <c r="E9" s="34" t="str">
        <f t="shared" si="0"/>
        <v/>
      </c>
      <c r="F9" s="155"/>
    </row>
    <row r="10" spans="1:6" ht="15.75" thickBot="1">
      <c r="A10" s="147"/>
      <c r="B10" s="144"/>
      <c r="C10" s="145"/>
      <c r="D10" s="148"/>
      <c r="E10" s="34" t="str">
        <f t="shared" si="0"/>
        <v/>
      </c>
      <c r="F10" s="155"/>
    </row>
    <row r="11" spans="1:6" ht="15.75" thickBot="1">
      <c r="A11" s="147"/>
      <c r="B11" s="144"/>
      <c r="C11" s="145"/>
      <c r="D11" s="149"/>
      <c r="E11" s="33" t="str">
        <f t="shared" si="0"/>
        <v/>
      </c>
      <c r="F11" s="154"/>
    </row>
    <row r="12" spans="1:6" ht="15.75" thickBot="1">
      <c r="A12" s="147"/>
      <c r="B12" s="144"/>
      <c r="C12" s="145"/>
      <c r="D12" s="149"/>
      <c r="E12" s="33" t="str">
        <f t="shared" si="0"/>
        <v/>
      </c>
      <c r="F12" s="154"/>
    </row>
    <row r="13" spans="1:6" ht="15.75" thickBot="1">
      <c r="A13" s="150"/>
      <c r="B13" s="144"/>
      <c r="C13" s="145"/>
      <c r="D13" s="149"/>
      <c r="E13" s="33" t="str">
        <f t="shared" si="0"/>
        <v/>
      </c>
      <c r="F13" s="154"/>
    </row>
    <row r="14" spans="1:6" ht="15.75" thickBot="1">
      <c r="A14" s="150"/>
      <c r="B14" s="144"/>
      <c r="C14" s="145"/>
      <c r="D14" s="149"/>
      <c r="E14" s="33" t="str">
        <f t="shared" si="0"/>
        <v/>
      </c>
      <c r="F14" s="154"/>
    </row>
    <row r="15" spans="1:6" ht="15.75" thickBot="1">
      <c r="A15" s="150"/>
      <c r="B15" s="144"/>
      <c r="C15" s="145"/>
      <c r="D15" s="149"/>
      <c r="E15" s="33" t="str">
        <f t="shared" si="0"/>
        <v/>
      </c>
      <c r="F15" s="154"/>
    </row>
    <row r="16" spans="1:6" ht="15.75" thickBot="1">
      <c r="A16" s="150"/>
      <c r="B16" s="144"/>
      <c r="C16" s="145"/>
      <c r="D16" s="149"/>
      <c r="E16" s="33" t="str">
        <f t="shared" si="0"/>
        <v/>
      </c>
      <c r="F16" s="154"/>
    </row>
    <row r="17" spans="1:6" ht="15.75" thickBot="1">
      <c r="A17" s="150"/>
      <c r="B17" s="144"/>
      <c r="C17" s="145"/>
      <c r="D17" s="149"/>
      <c r="E17" s="33" t="str">
        <f t="shared" si="0"/>
        <v/>
      </c>
      <c r="F17" s="154"/>
    </row>
    <row r="18" spans="1:6" ht="15.75" thickBot="1">
      <c r="A18" s="150"/>
      <c r="B18" s="144"/>
      <c r="C18" s="145"/>
      <c r="D18" s="149"/>
      <c r="E18" s="33" t="str">
        <f t="shared" ref="E18" si="1">IFERROR(F18/D18,"")</f>
        <v/>
      </c>
      <c r="F18" s="154"/>
    </row>
    <row r="19" spans="1:6" ht="15.75" thickBot="1">
      <c r="A19" s="150"/>
      <c r="B19" s="144"/>
      <c r="C19" s="145"/>
      <c r="D19" s="149"/>
      <c r="E19" s="33" t="str">
        <f t="shared" si="0"/>
        <v/>
      </c>
      <c r="F19" s="154"/>
    </row>
    <row r="20" spans="1:6" ht="15.75" thickBot="1">
      <c r="A20" s="150"/>
      <c r="B20" s="144"/>
      <c r="C20" s="145"/>
      <c r="D20" s="149"/>
      <c r="E20" s="33" t="str">
        <f t="shared" si="0"/>
        <v/>
      </c>
      <c r="F20" s="154"/>
    </row>
    <row r="21" spans="1:6" ht="15.75" thickBot="1">
      <c r="A21" s="150"/>
      <c r="B21" s="144"/>
      <c r="C21" s="145"/>
      <c r="D21" s="149"/>
      <c r="E21" s="33" t="str">
        <f t="shared" si="0"/>
        <v/>
      </c>
      <c r="F21" s="154"/>
    </row>
    <row r="22" spans="1:6" ht="15.75" thickBot="1">
      <c r="A22" s="150"/>
      <c r="B22" s="144"/>
      <c r="C22" s="145"/>
      <c r="D22" s="149"/>
      <c r="E22" s="33" t="str">
        <f t="shared" si="0"/>
        <v/>
      </c>
      <c r="F22" s="154"/>
    </row>
    <row r="23" spans="1:6" ht="15.75" thickBot="1">
      <c r="A23" s="150"/>
      <c r="B23" s="144"/>
      <c r="C23" s="145"/>
      <c r="D23" s="149"/>
      <c r="E23" s="33" t="str">
        <f t="shared" si="0"/>
        <v/>
      </c>
      <c r="F23" s="154"/>
    </row>
    <row r="24" spans="1:6" ht="15.75" thickBot="1">
      <c r="A24" s="150"/>
      <c r="B24" s="144"/>
      <c r="C24" s="145"/>
      <c r="D24" s="149"/>
      <c r="E24" s="33" t="str">
        <f t="shared" si="0"/>
        <v/>
      </c>
      <c r="F24" s="154"/>
    </row>
    <row r="25" spans="1:6" ht="15.75" thickBot="1">
      <c r="A25" s="150"/>
      <c r="B25" s="144"/>
      <c r="C25" s="145"/>
      <c r="D25" s="149"/>
      <c r="E25" s="33" t="str">
        <f t="shared" si="0"/>
        <v/>
      </c>
      <c r="F25" s="154"/>
    </row>
    <row r="26" spans="1:6" ht="15.75" thickBot="1">
      <c r="A26" s="150"/>
      <c r="B26" s="144"/>
      <c r="C26" s="145"/>
      <c r="D26" s="149"/>
      <c r="E26" s="33" t="str">
        <f t="shared" si="0"/>
        <v/>
      </c>
      <c r="F26" s="154"/>
    </row>
    <row r="27" spans="1:6" ht="15.75" thickBot="1">
      <c r="A27" s="150"/>
      <c r="B27" s="144"/>
      <c r="C27" s="145"/>
      <c r="D27" s="149"/>
      <c r="E27" s="33" t="str">
        <f t="shared" si="0"/>
        <v/>
      </c>
      <c r="F27" s="154"/>
    </row>
    <row r="28" spans="1:6" ht="15.75" thickBot="1">
      <c r="A28" s="150"/>
      <c r="B28" s="144"/>
      <c r="C28" s="145"/>
      <c r="D28" s="149"/>
      <c r="E28" s="33" t="str">
        <f t="shared" si="0"/>
        <v/>
      </c>
      <c r="F28" s="154"/>
    </row>
    <row r="29" spans="1:6" ht="15.75" thickBot="1">
      <c r="A29" s="147"/>
      <c r="B29" s="144"/>
      <c r="C29" s="145"/>
      <c r="D29" s="149"/>
      <c r="E29" s="33" t="str">
        <f t="shared" si="0"/>
        <v/>
      </c>
      <c r="F29" s="154"/>
    </row>
    <row r="30" spans="1:6" ht="15.75" thickBot="1">
      <c r="A30" s="147"/>
      <c r="B30" s="144"/>
      <c r="C30" s="145"/>
      <c r="D30" s="149"/>
      <c r="E30" s="35" t="str">
        <f t="shared" si="0"/>
        <v/>
      </c>
      <c r="F30" s="154"/>
    </row>
    <row r="31" spans="1:6" ht="15.75" thickBot="1">
      <c r="A31" s="147"/>
      <c r="B31" s="151"/>
      <c r="C31" s="152"/>
      <c r="D31" s="153"/>
      <c r="E31" s="36" t="str">
        <f t="shared" si="0"/>
        <v/>
      </c>
      <c r="F31" s="156"/>
    </row>
    <row r="32" spans="1:6" ht="15.75" thickBot="1">
      <c r="A32" s="37"/>
      <c r="B32" s="141">
        <f>COUNTA(directservice)</f>
        <v>1</v>
      </c>
      <c r="C32" s="141">
        <f>COUNTA(admin)</f>
        <v>1</v>
      </c>
      <c r="D32" s="38"/>
      <c r="E32" s="39">
        <f>SUM(E8:E31)</f>
        <v>0</v>
      </c>
      <c r="F32" s="40">
        <f>SUM(F8:F31)</f>
        <v>0</v>
      </c>
    </row>
    <row r="33" spans="1:6" ht="26.25" thickBot="1">
      <c r="A33" s="41" t="s">
        <v>10</v>
      </c>
      <c r="B33" s="157"/>
      <c r="C33" s="42"/>
      <c r="D33" s="43"/>
      <c r="E33" s="43"/>
      <c r="F33" s="44">
        <f>B33*F32</f>
        <v>0</v>
      </c>
    </row>
    <row r="34" spans="1:6" ht="15.75" thickBot="1">
      <c r="A34" s="45" t="s">
        <v>11</v>
      </c>
      <c r="B34" s="46"/>
      <c r="C34" s="46"/>
      <c r="D34" s="46"/>
      <c r="E34" s="46"/>
      <c r="F34" s="47">
        <f>SUM(F32:F33)</f>
        <v>0</v>
      </c>
    </row>
    <row r="35" spans="1:6" ht="15.75" thickBot="1">
      <c r="A35" s="48"/>
      <c r="B35" s="49"/>
      <c r="C35" s="49"/>
      <c r="D35" s="49"/>
      <c r="E35" s="49"/>
      <c r="F35" s="50"/>
    </row>
    <row r="36" spans="1:6" ht="16.5" thickBot="1">
      <c r="A36" s="51" t="s">
        <v>12</v>
      </c>
      <c r="B36" s="52"/>
      <c r="C36" s="52"/>
      <c r="D36" s="52"/>
      <c r="E36" s="52"/>
      <c r="F36" s="109"/>
    </row>
    <row r="37" spans="1:6">
      <c r="A37" s="53"/>
      <c r="B37" s="54"/>
      <c r="C37" s="54"/>
      <c r="D37" s="1" t="s">
        <v>13</v>
      </c>
      <c r="E37" s="55"/>
      <c r="F37" s="158"/>
    </row>
    <row r="38" spans="1:6">
      <c r="A38" s="56"/>
      <c r="B38" s="57"/>
      <c r="C38" s="57"/>
      <c r="D38" s="110" t="s">
        <v>14</v>
      </c>
      <c r="E38" s="111"/>
      <c r="F38" s="159"/>
    </row>
    <row r="39" spans="1:6">
      <c r="A39" s="56"/>
      <c r="B39" s="57"/>
      <c r="C39" s="57"/>
      <c r="D39" s="110" t="s">
        <v>15</v>
      </c>
      <c r="E39" s="111"/>
      <c r="F39" s="159"/>
    </row>
    <row r="40" spans="1:6">
      <c r="A40" s="56"/>
      <c r="B40" s="57"/>
      <c r="C40" s="57"/>
      <c r="D40" s="110" t="s">
        <v>16</v>
      </c>
      <c r="E40" s="111"/>
      <c r="F40" s="159"/>
    </row>
    <row r="41" spans="1:6">
      <c r="A41" s="56"/>
      <c r="B41" s="57"/>
      <c r="C41" s="57"/>
      <c r="D41" s="110" t="s">
        <v>17</v>
      </c>
      <c r="E41" s="111"/>
      <c r="F41" s="159"/>
    </row>
    <row r="42" spans="1:6">
      <c r="A42" s="56"/>
      <c r="B42" s="57"/>
      <c r="C42" s="57"/>
      <c r="D42" s="110" t="s">
        <v>18</v>
      </c>
      <c r="E42" s="111"/>
      <c r="F42" s="159"/>
    </row>
    <row r="43" spans="1:6">
      <c r="A43" s="58"/>
      <c r="B43" s="59"/>
      <c r="C43" s="59"/>
      <c r="D43" s="112" t="s">
        <v>19</v>
      </c>
      <c r="E43" s="113"/>
      <c r="F43" s="159"/>
    </row>
    <row r="44" spans="1:6">
      <c r="A44" s="58"/>
      <c r="B44" s="59"/>
      <c r="C44" s="59"/>
      <c r="D44" s="112" t="s">
        <v>20</v>
      </c>
      <c r="E44" s="113"/>
      <c r="F44" s="159"/>
    </row>
    <row r="45" spans="1:6">
      <c r="A45" s="58"/>
      <c r="B45" s="59"/>
      <c r="C45" s="59"/>
      <c r="D45" s="112" t="s">
        <v>21</v>
      </c>
      <c r="E45" s="113"/>
      <c r="F45" s="159"/>
    </row>
    <row r="46" spans="1:6">
      <c r="A46" s="58"/>
      <c r="B46" s="59"/>
      <c r="C46" s="59"/>
      <c r="D46" s="112" t="s">
        <v>22</v>
      </c>
      <c r="E46" s="113"/>
      <c r="F46" s="159"/>
    </row>
    <row r="47" spans="1:6">
      <c r="A47" s="58"/>
      <c r="B47" s="59"/>
      <c r="C47" s="59"/>
      <c r="D47" s="112" t="s">
        <v>23</v>
      </c>
      <c r="E47" s="113"/>
      <c r="F47" s="159"/>
    </row>
    <row r="48" spans="1:6">
      <c r="A48" s="180" t="s">
        <v>24</v>
      </c>
      <c r="B48" s="181"/>
      <c r="C48" s="182"/>
      <c r="D48" s="2" t="s">
        <v>25</v>
      </c>
      <c r="E48" s="2"/>
      <c r="F48" s="60">
        <f>'Prof &amp; Special Svcs Detail'!$E$47</f>
        <v>0</v>
      </c>
    </row>
    <row r="49" spans="1:6">
      <c r="A49" s="61"/>
      <c r="B49" s="62"/>
      <c r="C49" s="62"/>
      <c r="D49" s="112" t="s">
        <v>26</v>
      </c>
      <c r="E49" s="113"/>
      <c r="F49" s="159"/>
    </row>
    <row r="50" spans="1:6">
      <c r="A50" s="58"/>
      <c r="B50" s="59"/>
      <c r="C50" s="59"/>
      <c r="D50" s="112" t="s">
        <v>27</v>
      </c>
      <c r="E50" s="113"/>
      <c r="F50" s="159"/>
    </row>
    <row r="51" spans="1:6">
      <c r="A51" s="58"/>
      <c r="B51" s="59"/>
      <c r="C51" s="59"/>
      <c r="D51" s="112" t="s">
        <v>28</v>
      </c>
      <c r="E51" s="113"/>
      <c r="F51" s="159"/>
    </row>
    <row r="52" spans="1:6">
      <c r="A52" s="58"/>
      <c r="B52" s="59"/>
      <c r="C52" s="59"/>
      <c r="D52" s="112" t="s">
        <v>29</v>
      </c>
      <c r="E52" s="113"/>
      <c r="F52" s="159"/>
    </row>
    <row r="53" spans="1:6">
      <c r="A53" s="58"/>
      <c r="B53" s="59"/>
      <c r="C53" s="59"/>
      <c r="D53" s="112" t="s">
        <v>30</v>
      </c>
      <c r="E53" s="113"/>
      <c r="F53" s="159"/>
    </row>
    <row r="54" spans="1:6">
      <c r="A54" s="58"/>
      <c r="B54" s="59"/>
      <c r="C54" s="59"/>
      <c r="D54" s="112" t="s">
        <v>31</v>
      </c>
      <c r="E54" s="113"/>
      <c r="F54" s="159"/>
    </row>
    <row r="55" spans="1:6">
      <c r="A55" s="58"/>
      <c r="B55" s="59"/>
      <c r="C55" s="59"/>
      <c r="D55" s="112" t="s">
        <v>32</v>
      </c>
      <c r="E55" s="113"/>
      <c r="F55" s="159"/>
    </row>
    <row r="56" spans="1:6">
      <c r="A56" s="58"/>
      <c r="B56" s="59"/>
      <c r="C56" s="59"/>
      <c r="D56" s="112" t="s">
        <v>33</v>
      </c>
      <c r="E56" s="113"/>
      <c r="F56" s="159"/>
    </row>
    <row r="57" spans="1:6">
      <c r="A57" s="180" t="s">
        <v>24</v>
      </c>
      <c r="B57" s="181"/>
      <c r="C57" s="182"/>
      <c r="D57" s="114" t="s">
        <v>34</v>
      </c>
      <c r="E57" s="115"/>
      <c r="F57" s="60">
        <f>'Misc Costs Detail'!$E$48</f>
        <v>0</v>
      </c>
    </row>
    <row r="58" spans="1:6" ht="15.75" thickBot="1">
      <c r="A58" s="63"/>
      <c r="B58" s="64"/>
      <c r="C58" s="64"/>
      <c r="D58" s="65"/>
      <c r="E58" s="161"/>
      <c r="F58" s="160"/>
    </row>
    <row r="59" spans="1:6" ht="15.75" thickBot="1">
      <c r="A59" s="3" t="s">
        <v>35</v>
      </c>
      <c r="B59" s="66"/>
      <c r="C59" s="66"/>
      <c r="D59" s="66"/>
      <c r="E59" s="66"/>
      <c r="F59" s="67">
        <f>SUM(F37:F58)</f>
        <v>0</v>
      </c>
    </row>
    <row r="60" spans="1:6" ht="15.75" thickBot="1">
      <c r="A60" s="4" t="s">
        <v>73</v>
      </c>
      <c r="B60" s="68"/>
      <c r="C60" s="68"/>
      <c r="D60" s="68"/>
      <c r="E60" s="68"/>
      <c r="F60" s="139">
        <f>'Admin Costs Detail'!$E$48</f>
        <v>0</v>
      </c>
    </row>
    <row r="61" spans="1:6" ht="15.75" thickBot="1">
      <c r="A61" s="5" t="s">
        <v>36</v>
      </c>
      <c r="B61" s="69"/>
      <c r="C61" s="69"/>
      <c r="D61" s="69"/>
      <c r="E61" s="69"/>
      <c r="F61" s="70">
        <f>F60+F59+F34</f>
        <v>0</v>
      </c>
    </row>
    <row r="62" spans="1:6" ht="15.75" thickBot="1">
      <c r="A62" s="71"/>
      <c r="B62" s="72"/>
      <c r="C62" s="72"/>
      <c r="D62" s="72"/>
      <c r="E62" s="72"/>
      <c r="F62" s="73"/>
    </row>
    <row r="63" spans="1:6" ht="15.75">
      <c r="A63" s="74" t="s">
        <v>37</v>
      </c>
      <c r="B63" s="75"/>
      <c r="C63" s="75"/>
      <c r="D63" s="75"/>
      <c r="E63" s="75"/>
      <c r="F63" s="76" t="s">
        <v>38</v>
      </c>
    </row>
    <row r="64" spans="1:6">
      <c r="A64" s="162"/>
      <c r="B64" s="183"/>
      <c r="C64" s="184"/>
      <c r="D64" s="184"/>
      <c r="E64" s="185"/>
      <c r="F64" s="163"/>
    </row>
    <row r="65" spans="1:6">
      <c r="A65" s="162"/>
      <c r="B65" s="186"/>
      <c r="C65" s="187"/>
      <c r="D65" s="187"/>
      <c r="E65" s="188"/>
      <c r="F65" s="163"/>
    </row>
    <row r="66" spans="1:6">
      <c r="A66" s="162"/>
      <c r="B66" s="189"/>
      <c r="C66" s="190"/>
      <c r="D66" s="187"/>
      <c r="E66" s="188"/>
      <c r="F66" s="163"/>
    </row>
    <row r="67" spans="1:6">
      <c r="A67" s="162"/>
      <c r="B67" s="189"/>
      <c r="C67" s="190"/>
      <c r="D67" s="187"/>
      <c r="E67" s="188"/>
      <c r="F67" s="163"/>
    </row>
    <row r="68" spans="1:6" ht="15.75" thickBot="1">
      <c r="A68" s="162"/>
      <c r="B68" s="191"/>
      <c r="C68" s="192"/>
      <c r="D68" s="193"/>
      <c r="E68" s="194"/>
      <c r="F68" s="164"/>
    </row>
    <row r="69" spans="1:6" ht="15.75" thickBot="1">
      <c r="A69" s="77" t="s">
        <v>39</v>
      </c>
      <c r="B69" s="78"/>
      <c r="C69" s="78"/>
      <c r="D69" s="79"/>
      <c r="E69" s="79"/>
      <c r="F69" s="140">
        <f>SUM(F64:F68)</f>
        <v>0</v>
      </c>
    </row>
    <row r="70" spans="1:6" ht="15.75" thickBot="1">
      <c r="A70" s="80" t="s">
        <v>40</v>
      </c>
      <c r="B70" s="81"/>
      <c r="C70" s="81"/>
      <c r="D70" s="118"/>
      <c r="E70" s="82" t="s">
        <v>41</v>
      </c>
      <c r="F70" s="123">
        <f>F61-F69</f>
        <v>0</v>
      </c>
    </row>
    <row r="71" spans="1:6">
      <c r="A71" s="120" t="s">
        <v>82</v>
      </c>
      <c r="B71" s="117"/>
      <c r="C71" s="119"/>
      <c r="D71" s="120"/>
      <c r="E71" s="121"/>
      <c r="F71" s="124"/>
    </row>
    <row r="72" spans="1:6">
      <c r="A72" s="128"/>
      <c r="B72" s="117"/>
      <c r="C72" s="117"/>
      <c r="D72" s="122"/>
      <c r="E72" s="121"/>
      <c r="F72" s="125"/>
    </row>
    <row r="73" spans="1:6" ht="16.5" thickBot="1">
      <c r="A73" s="128"/>
      <c r="B73" s="117"/>
      <c r="C73" s="117"/>
      <c r="D73" s="195"/>
      <c r="E73" s="196"/>
      <c r="F73" s="197"/>
    </row>
    <row r="74" spans="1:6">
      <c r="A74" s="116"/>
      <c r="B74" s="119"/>
      <c r="C74" s="126"/>
      <c r="D74" s="198" t="s">
        <v>77</v>
      </c>
      <c r="E74" s="199"/>
      <c r="F74" s="200"/>
    </row>
    <row r="75" spans="1:6">
      <c r="A75" s="116"/>
      <c r="B75" s="119"/>
      <c r="C75" s="135"/>
      <c r="D75" s="130" t="s">
        <v>42</v>
      </c>
      <c r="E75" s="6"/>
      <c r="F75" s="165"/>
    </row>
    <row r="76" spans="1:6">
      <c r="A76" s="116"/>
      <c r="B76" s="119"/>
      <c r="C76" s="135"/>
      <c r="D76" s="130" t="s">
        <v>43</v>
      </c>
      <c r="E76" s="6"/>
      <c r="F76" s="83">
        <f>F77*60</f>
        <v>0</v>
      </c>
    </row>
    <row r="77" spans="1:6">
      <c r="A77" s="116"/>
      <c r="B77" s="119"/>
      <c r="C77" s="135"/>
      <c r="D77" s="88" t="s">
        <v>44</v>
      </c>
      <c r="E77" s="7"/>
      <c r="F77" s="83">
        <f>IF(ISERR(((((F75*2.12)/(SUM($F$75*2.12+$F$80*2.74+$F$85*5.06+F90*4.07))))*$F$61)/(F75*60)),0,((((F75*2.12)/(SUM($F$75*2.12+$F$80*2.74+$F$85*5.06+F90*4.07))))*$F$61)/(F75*60))</f>
        <v>0</v>
      </c>
    </row>
    <row r="78" spans="1:6">
      <c r="A78" s="116"/>
      <c r="B78" s="119"/>
      <c r="C78" s="135"/>
      <c r="D78" s="88" t="s">
        <v>45</v>
      </c>
      <c r="E78" s="7"/>
      <c r="F78" s="137">
        <f>F76*F75</f>
        <v>0</v>
      </c>
    </row>
    <row r="79" spans="1:6">
      <c r="A79" s="116"/>
      <c r="B79" s="119"/>
      <c r="C79" s="135"/>
      <c r="D79" s="131" t="s">
        <v>78</v>
      </c>
      <c r="E79" s="84"/>
      <c r="F79" s="85"/>
    </row>
    <row r="80" spans="1:6">
      <c r="A80" s="116"/>
      <c r="B80" s="119"/>
      <c r="C80" s="135"/>
      <c r="D80" s="130" t="s">
        <v>42</v>
      </c>
      <c r="E80" s="6"/>
      <c r="F80" s="165"/>
    </row>
    <row r="81" spans="1:6">
      <c r="A81" s="116"/>
      <c r="B81" s="119"/>
      <c r="C81" s="135"/>
      <c r="D81" s="130" t="s">
        <v>43</v>
      </c>
      <c r="E81" s="6"/>
      <c r="F81" s="83">
        <f>F82*60</f>
        <v>0</v>
      </c>
    </row>
    <row r="82" spans="1:6">
      <c r="A82" s="116"/>
      <c r="B82" s="119"/>
      <c r="C82" s="135"/>
      <c r="D82" s="88" t="s">
        <v>44</v>
      </c>
      <c r="E82" s="7"/>
      <c r="F82" s="83">
        <f>IF(ISERR(((((F80*2.74)/(SUM($F$75*2.12+$F$80*2.74+$F$85*5.06+F90*4.07))))*$F$61)/(F80*60)),0,((((F80*2.74)/(SUM($F$75*2.12+$F$80*2.74+$F$85*5.06+F90*4.07))))*$F$61)/(F80*60))*1</f>
        <v>0</v>
      </c>
    </row>
    <row r="83" spans="1:6">
      <c r="A83" s="116"/>
      <c r="B83" s="119"/>
      <c r="C83" s="135"/>
      <c r="D83" s="88" t="s">
        <v>45</v>
      </c>
      <c r="E83" s="7"/>
      <c r="F83" s="137">
        <f>F81*F80</f>
        <v>0</v>
      </c>
    </row>
    <row r="84" spans="1:6">
      <c r="A84" s="116"/>
      <c r="B84" s="119"/>
      <c r="C84" s="135"/>
      <c r="D84" s="132" t="s">
        <v>46</v>
      </c>
      <c r="E84" s="86"/>
      <c r="F84" s="87"/>
    </row>
    <row r="85" spans="1:6">
      <c r="A85" s="116"/>
      <c r="B85" s="119"/>
      <c r="C85" s="135"/>
      <c r="D85" s="130" t="s">
        <v>42</v>
      </c>
      <c r="E85" s="6"/>
      <c r="F85" s="165"/>
    </row>
    <row r="86" spans="1:6">
      <c r="A86" s="116"/>
      <c r="B86" s="119"/>
      <c r="C86" s="135"/>
      <c r="D86" s="130" t="s">
        <v>43</v>
      </c>
      <c r="E86" s="6"/>
      <c r="F86" s="83">
        <f>F87*60</f>
        <v>0</v>
      </c>
    </row>
    <row r="87" spans="1:6">
      <c r="A87" s="116"/>
      <c r="B87" s="119"/>
      <c r="C87" s="135"/>
      <c r="D87" s="88" t="s">
        <v>44</v>
      </c>
      <c r="E87" s="7"/>
      <c r="F87" s="83">
        <f>IF(ISERR(((((F85*5.06)/(SUM($F$75*2.12+$F$80*2.74+$F$85*5.06+F90*4.07))))*$F$61)/(F85*60)),0,((((F85*5.06)/(SUM($F$75*2.12+$F$80*2.74+$F$85*5.06+F90*4.07))))*$F$61)/(F85*60))</f>
        <v>0</v>
      </c>
    </row>
    <row r="88" spans="1:6">
      <c r="A88" s="116"/>
      <c r="B88" s="119"/>
      <c r="C88" s="135"/>
      <c r="D88" s="133" t="s">
        <v>45</v>
      </c>
      <c r="E88" s="88"/>
      <c r="F88" s="138">
        <f>F85*F86</f>
        <v>0</v>
      </c>
    </row>
    <row r="89" spans="1:6">
      <c r="A89" s="116"/>
      <c r="B89" s="119"/>
      <c r="C89" s="135"/>
      <c r="D89" s="132" t="s">
        <v>79</v>
      </c>
      <c r="E89" s="86"/>
      <c r="F89" s="87"/>
    </row>
    <row r="90" spans="1:6">
      <c r="A90" s="116"/>
      <c r="B90" s="119"/>
      <c r="C90" s="135"/>
      <c r="D90" s="130" t="s">
        <v>42</v>
      </c>
      <c r="E90" s="6"/>
      <c r="F90" s="165"/>
    </row>
    <row r="91" spans="1:6">
      <c r="A91" s="116"/>
      <c r="B91" s="119"/>
      <c r="C91" s="135"/>
      <c r="D91" s="130" t="s">
        <v>43</v>
      </c>
      <c r="E91" s="6"/>
      <c r="F91" s="83">
        <f>F92*60</f>
        <v>0</v>
      </c>
    </row>
    <row r="92" spans="1:6">
      <c r="A92" s="116"/>
      <c r="B92" s="119"/>
      <c r="C92" s="135"/>
      <c r="D92" s="88" t="s">
        <v>44</v>
      </c>
      <c r="E92" s="7"/>
      <c r="F92" s="83">
        <f>IF(ISERR(((((F90*4.07)/(SUM($F$75*2.12+$F$80*2.74+$F$85*5.06+F90*4.07))))*$F$61)/(F90*60)),0,((((F90*4.07)/(SUM($F$75*2.12+$F$80*2.74+$F$85*5.06+F90*4.07))))*$F$61)/(F90*60))</f>
        <v>0</v>
      </c>
    </row>
    <row r="93" spans="1:6">
      <c r="A93" s="116"/>
      <c r="B93" s="119"/>
      <c r="C93" s="135"/>
      <c r="D93" s="133" t="s">
        <v>45</v>
      </c>
      <c r="E93" s="88"/>
      <c r="F93" s="138">
        <f>F90*F91</f>
        <v>0</v>
      </c>
    </row>
    <row r="94" spans="1:6" ht="15.75" thickBot="1">
      <c r="A94" s="129"/>
      <c r="B94" s="127"/>
      <c r="C94" s="136"/>
      <c r="D94" s="134" t="s">
        <v>47</v>
      </c>
      <c r="E94" s="89"/>
      <c r="F94" s="90">
        <f>F93+F88+F83+F78</f>
        <v>0</v>
      </c>
    </row>
    <row r="544" spans="1:1">
      <c r="A544" s="108"/>
    </row>
    <row r="545" spans="1:1">
      <c r="A545" s="108" t="s">
        <v>70</v>
      </c>
    </row>
    <row r="999" spans="1:1">
      <c r="A999" s="17" t="s">
        <v>69</v>
      </c>
    </row>
    <row r="1000" spans="1:1">
      <c r="A1000" s="17" t="s">
        <v>76</v>
      </c>
    </row>
    <row r="1001" spans="1:1">
      <c r="A1001" s="17" t="s">
        <v>74</v>
      </c>
    </row>
    <row r="1002" spans="1:1">
      <c r="A1002" s="17" t="s">
        <v>81</v>
      </c>
    </row>
    <row r="1003" spans="1:1">
      <c r="A1003" s="17" t="s">
        <v>75</v>
      </c>
    </row>
    <row r="1004" spans="1:1">
      <c r="A1004" s="17" t="s">
        <v>80</v>
      </c>
    </row>
  </sheetData>
  <sheetProtection password="9411" sheet="1" objects="1" scenarios="1"/>
  <mergeCells count="11">
    <mergeCell ref="A48:C48"/>
    <mergeCell ref="A57:C57"/>
    <mergeCell ref="B64:E68"/>
    <mergeCell ref="D73:F73"/>
    <mergeCell ref="D74:F74"/>
    <mergeCell ref="E5:F5"/>
    <mergeCell ref="A1:F1"/>
    <mergeCell ref="B2:F2"/>
    <mergeCell ref="B3:C3"/>
    <mergeCell ref="A4:B4"/>
    <mergeCell ref="C4:F4"/>
  </mergeCells>
  <conditionalFormatting sqref="F34">
    <cfRule type="expression" dxfId="13" priority="17">
      <formula>$F$34&lt;=$E$5</formula>
    </cfRule>
  </conditionalFormatting>
  <conditionalFormatting sqref="D72">
    <cfRule type="expression" dxfId="12" priority="15">
      <formula>$D$72&gt;$E$5</formula>
    </cfRule>
  </conditionalFormatting>
  <conditionalFormatting sqref="F70">
    <cfRule type="expression" dxfId="11" priority="13">
      <formula>$F$70&gt;$E$5</formula>
    </cfRule>
  </conditionalFormatting>
  <conditionalFormatting sqref="F77">
    <cfRule type="expression" dxfId="10" priority="12">
      <formula>$F$77&gt;2.12</formula>
    </cfRule>
  </conditionalFormatting>
  <conditionalFormatting sqref="F82">
    <cfRule type="expression" dxfId="9" priority="11">
      <formula>$F$82&gt;2.74</formula>
    </cfRule>
  </conditionalFormatting>
  <conditionalFormatting sqref="F87">
    <cfRule type="expression" dxfId="8" priority="18">
      <formula>$F$87&gt;5.06</formula>
    </cfRule>
  </conditionalFormatting>
  <conditionalFormatting sqref="A6:F17 A94:F94 A19:F88">
    <cfRule type="expression" dxfId="7" priority="4">
      <formula>$C$4=$A$999</formula>
    </cfRule>
  </conditionalFormatting>
  <conditionalFormatting sqref="F92">
    <cfRule type="expression" dxfId="6" priority="3">
      <formula>$F$92&gt;4.07</formula>
    </cfRule>
  </conditionalFormatting>
  <conditionalFormatting sqref="A89:F93">
    <cfRule type="expression" dxfId="5" priority="2">
      <formula>$C$4=$A$999</formula>
    </cfRule>
  </conditionalFormatting>
  <conditionalFormatting sqref="A18:F18">
    <cfRule type="expression" dxfId="4" priority="1">
      <formula>$C$4=$A$999</formula>
    </cfRule>
  </conditionalFormatting>
  <conditionalFormatting sqref="F61">
    <cfRule type="expression" dxfId="3" priority="23">
      <formula>IF(C4=#REF!,"",$F$61&gt;1934437)</formula>
    </cfRule>
    <cfRule type="expression" dxfId="2" priority="24">
      <formula>IF(C4=A1004,"$F$60&gt;1934437",$F$61&gt;565563)</formula>
    </cfRule>
  </conditionalFormatting>
  <conditionalFormatting sqref="F94">
    <cfRule type="expression" dxfId="1" priority="25">
      <formula>IF(C4=A1004,"$F$60&gt;1934437",$F$61&gt;565563)</formula>
    </cfRule>
    <cfRule type="expression" dxfId="0" priority="26">
      <formula>IF(C4=#REF!,"",$F$61&gt;1934437)</formula>
    </cfRule>
  </conditionalFormatting>
  <dataValidations xWindow="656" yWindow="277" count="2">
    <dataValidation type="list" allowBlank="1" showInputMessage="1" showErrorMessage="1" sqref="B8:C31">
      <formula1>$A$544:$A$545</formula1>
    </dataValidation>
    <dataValidation type="list" showInputMessage="1" showErrorMessage="1" promptTitle="Proposal is for:" prompt="Specify ONE Location (see RFP). You must choose one to complete budget workbook." sqref="C4:F4">
      <formula1>$A$999:$A$1004</formula1>
    </dataValidation>
  </dataValidations>
  <pageMargins left="0.7" right="0.7" top="0.75" bottom="0.75" header="0.3" footer="0.3"/>
  <pageSetup scale="71" fitToHeight="2" orientation="portrait" r:id="rId1"/>
  <rowBreaks count="1" manualBreakCount="1">
    <brk id="59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7" sqref="B7:C9"/>
    </sheetView>
  </sheetViews>
  <sheetFormatPr defaultRowHeight="15"/>
  <cols>
    <col min="1" max="2" width="9.140625" style="17"/>
    <col min="3" max="3" width="20.42578125" style="17" bestFit="1" customWidth="1"/>
    <col min="4" max="4" width="9.140625" style="17"/>
    <col min="5" max="5" width="10.85546875" style="17" customWidth="1"/>
    <col min="6" max="6" width="12.42578125" style="17" customWidth="1"/>
    <col min="7" max="7" width="0" style="17" hidden="1" customWidth="1"/>
    <col min="8" max="16384" width="9.140625" style="17"/>
  </cols>
  <sheetData>
    <row r="1" spans="1:7" ht="15.75">
      <c r="A1" s="207" t="s">
        <v>48</v>
      </c>
      <c r="B1" s="208"/>
      <c r="C1" s="208"/>
      <c r="D1" s="208"/>
      <c r="E1" s="208"/>
      <c r="F1" s="208"/>
      <c r="G1" s="208"/>
    </row>
    <row r="2" spans="1:7">
      <c r="A2" s="209" t="s">
        <v>49</v>
      </c>
      <c r="B2" s="210"/>
      <c r="C2" s="211">
        <f>'B-1 Funded Program Budget'!$B$2</f>
        <v>0</v>
      </c>
      <c r="D2" s="212"/>
      <c r="E2" s="212"/>
      <c r="F2" s="213"/>
      <c r="G2" s="8"/>
    </row>
    <row r="3" spans="1:7">
      <c r="A3" s="209" t="s">
        <v>50</v>
      </c>
      <c r="B3" s="210"/>
      <c r="C3" s="214" t="str">
        <f>'B-1 Funded Program Budget'!$C$4</f>
        <v>Choose One</v>
      </c>
      <c r="D3" s="214"/>
      <c r="E3" s="214"/>
      <c r="F3" s="214"/>
      <c r="G3" s="9"/>
    </row>
    <row r="4" spans="1:7">
      <c r="A4" s="209" t="s">
        <v>51</v>
      </c>
      <c r="B4" s="210"/>
      <c r="C4" s="10">
        <f ca="1">NOW()</f>
        <v>42046.509623958336</v>
      </c>
      <c r="D4" s="11"/>
      <c r="E4" s="11"/>
      <c r="F4" s="12"/>
      <c r="G4" s="13"/>
    </row>
    <row r="5" spans="1:7">
      <c r="A5" s="215" t="s">
        <v>52</v>
      </c>
      <c r="B5" s="215"/>
      <c r="C5" s="215"/>
      <c r="D5" s="215"/>
      <c r="E5" s="215"/>
      <c r="F5" s="215"/>
      <c r="G5" s="13"/>
    </row>
    <row r="6" spans="1:7">
      <c r="A6" s="91"/>
      <c r="B6" s="216" t="s">
        <v>53</v>
      </c>
      <c r="C6" s="216"/>
      <c r="D6" s="91"/>
      <c r="E6" s="92" t="s">
        <v>38</v>
      </c>
      <c r="F6" s="93"/>
      <c r="G6" s="93" t="s">
        <v>54</v>
      </c>
    </row>
    <row r="7" spans="1:7">
      <c r="A7" s="94">
        <v>1</v>
      </c>
      <c r="B7" s="201"/>
      <c r="C7" s="202"/>
      <c r="D7" s="95"/>
      <c r="E7" s="96"/>
      <c r="F7" s="97"/>
      <c r="G7" s="91"/>
    </row>
    <row r="8" spans="1:7">
      <c r="A8" s="97"/>
      <c r="B8" s="203"/>
      <c r="C8" s="204"/>
      <c r="D8" s="95"/>
      <c r="E8" s="96"/>
      <c r="F8" s="97"/>
      <c r="G8" s="91"/>
    </row>
    <row r="9" spans="1:7">
      <c r="A9" s="97"/>
      <c r="B9" s="205"/>
      <c r="C9" s="206"/>
      <c r="D9" s="95" t="s">
        <v>55</v>
      </c>
      <c r="E9" s="14"/>
      <c r="F9" s="97"/>
      <c r="G9" s="98"/>
    </row>
    <row r="10" spans="1:7">
      <c r="A10" s="97"/>
      <c r="B10" s="97"/>
      <c r="C10" s="97"/>
      <c r="D10" s="95"/>
      <c r="E10" s="96"/>
      <c r="F10" s="97"/>
      <c r="G10" s="91"/>
    </row>
    <row r="11" spans="1:7">
      <c r="A11" s="97" t="s">
        <v>56</v>
      </c>
      <c r="B11" s="201"/>
      <c r="C11" s="202"/>
      <c r="D11" s="95"/>
      <c r="E11" s="96"/>
      <c r="F11" s="97"/>
      <c r="G11" s="91"/>
    </row>
    <row r="12" spans="1:7">
      <c r="A12" s="97"/>
      <c r="B12" s="203"/>
      <c r="C12" s="204"/>
      <c r="D12" s="95"/>
      <c r="E12" s="96"/>
      <c r="F12" s="97"/>
      <c r="G12" s="91"/>
    </row>
    <row r="13" spans="1:7">
      <c r="A13" s="97"/>
      <c r="B13" s="205"/>
      <c r="C13" s="206"/>
      <c r="D13" s="95" t="s">
        <v>55</v>
      </c>
      <c r="E13" s="166"/>
      <c r="F13" s="97"/>
      <c r="G13" s="98"/>
    </row>
    <row r="14" spans="1:7">
      <c r="A14" s="99"/>
      <c r="B14" s="100"/>
      <c r="C14" s="100"/>
      <c r="D14" s="95"/>
      <c r="E14" s="96"/>
      <c r="F14" s="97"/>
      <c r="G14" s="91"/>
    </row>
    <row r="15" spans="1:7">
      <c r="A15" s="97" t="s">
        <v>57</v>
      </c>
      <c r="B15" s="201"/>
      <c r="C15" s="202"/>
      <c r="D15" s="95"/>
      <c r="E15" s="96"/>
      <c r="F15" s="97"/>
      <c r="G15" s="91"/>
    </row>
    <row r="16" spans="1:7">
      <c r="A16" s="97"/>
      <c r="B16" s="203"/>
      <c r="C16" s="204"/>
      <c r="D16" s="95"/>
      <c r="E16" s="96"/>
      <c r="F16" s="97"/>
      <c r="G16" s="91"/>
    </row>
    <row r="17" spans="1:7">
      <c r="A17" s="97"/>
      <c r="B17" s="205"/>
      <c r="C17" s="206"/>
      <c r="D17" s="95" t="s">
        <v>55</v>
      </c>
      <c r="E17" s="14"/>
      <c r="F17" s="97"/>
      <c r="G17" s="98"/>
    </row>
    <row r="18" spans="1:7">
      <c r="A18" s="97"/>
      <c r="B18" s="97"/>
      <c r="C18" s="97"/>
      <c r="D18" s="95"/>
      <c r="E18" s="96"/>
      <c r="F18" s="97"/>
      <c r="G18" s="91"/>
    </row>
    <row r="19" spans="1:7">
      <c r="A19" s="97" t="s">
        <v>58</v>
      </c>
      <c r="B19" s="201"/>
      <c r="C19" s="202"/>
      <c r="D19" s="95"/>
      <c r="E19" s="96"/>
      <c r="F19" s="97"/>
      <c r="G19" s="91"/>
    </row>
    <row r="20" spans="1:7">
      <c r="A20" s="97"/>
      <c r="B20" s="203"/>
      <c r="C20" s="204"/>
      <c r="D20" s="95"/>
      <c r="E20" s="96"/>
      <c r="F20" s="97"/>
      <c r="G20" s="91"/>
    </row>
    <row r="21" spans="1:7">
      <c r="A21" s="97"/>
      <c r="B21" s="205"/>
      <c r="C21" s="206"/>
      <c r="D21" s="95" t="s">
        <v>55</v>
      </c>
      <c r="E21" s="14"/>
      <c r="F21" s="97"/>
      <c r="G21" s="98"/>
    </row>
    <row r="22" spans="1:7">
      <c r="A22" s="97"/>
      <c r="B22" s="97"/>
      <c r="C22" s="97"/>
      <c r="D22" s="95"/>
      <c r="E22" s="96"/>
      <c r="F22" s="97"/>
      <c r="G22" s="91"/>
    </row>
    <row r="23" spans="1:7">
      <c r="A23" s="97" t="s">
        <v>59</v>
      </c>
      <c r="B23" s="201"/>
      <c r="C23" s="202"/>
      <c r="D23" s="95"/>
      <c r="E23" s="96"/>
      <c r="F23" s="97"/>
      <c r="G23" s="91"/>
    </row>
    <row r="24" spans="1:7">
      <c r="A24" s="97"/>
      <c r="B24" s="203"/>
      <c r="C24" s="204"/>
      <c r="D24" s="95"/>
      <c r="E24" s="96"/>
      <c r="F24" s="97"/>
      <c r="G24" s="91"/>
    </row>
    <row r="25" spans="1:7">
      <c r="A25" s="97"/>
      <c r="B25" s="205"/>
      <c r="C25" s="206"/>
      <c r="D25" s="95" t="s">
        <v>55</v>
      </c>
      <c r="E25" s="14"/>
      <c r="F25" s="97"/>
      <c r="G25" s="98"/>
    </row>
    <row r="26" spans="1:7">
      <c r="A26" s="97"/>
      <c r="B26" s="97"/>
      <c r="C26" s="97"/>
      <c r="D26" s="95"/>
      <c r="E26" s="96"/>
      <c r="F26" s="97"/>
      <c r="G26" s="91"/>
    </row>
    <row r="27" spans="1:7">
      <c r="A27" s="97" t="s">
        <v>60</v>
      </c>
      <c r="B27" s="201"/>
      <c r="C27" s="202"/>
      <c r="D27" s="95"/>
      <c r="E27" s="96"/>
      <c r="F27" s="97"/>
      <c r="G27" s="91"/>
    </row>
    <row r="28" spans="1:7">
      <c r="A28" s="97"/>
      <c r="B28" s="203"/>
      <c r="C28" s="204"/>
      <c r="D28" s="95"/>
      <c r="E28" s="96"/>
      <c r="F28" s="97"/>
      <c r="G28" s="91"/>
    </row>
    <row r="29" spans="1:7">
      <c r="A29" s="97"/>
      <c r="B29" s="205"/>
      <c r="C29" s="206"/>
      <c r="D29" s="95" t="s">
        <v>55</v>
      </c>
      <c r="E29" s="14"/>
      <c r="F29" s="97"/>
      <c r="G29" s="98"/>
    </row>
    <row r="30" spans="1:7">
      <c r="A30" s="97"/>
      <c r="B30" s="97"/>
      <c r="C30" s="97"/>
      <c r="D30" s="95"/>
      <c r="E30" s="96"/>
      <c r="F30" s="97"/>
      <c r="G30" s="91"/>
    </row>
    <row r="31" spans="1:7">
      <c r="A31" s="97" t="s">
        <v>61</v>
      </c>
      <c r="B31" s="201"/>
      <c r="C31" s="202"/>
      <c r="D31" s="95"/>
      <c r="E31" s="96"/>
      <c r="F31" s="97"/>
      <c r="G31" s="91"/>
    </row>
    <row r="32" spans="1:7">
      <c r="A32" s="97"/>
      <c r="B32" s="203"/>
      <c r="C32" s="204"/>
      <c r="D32" s="95"/>
      <c r="E32" s="96"/>
      <c r="F32" s="97"/>
      <c r="G32" s="91"/>
    </row>
    <row r="33" spans="1:7">
      <c r="A33" s="97"/>
      <c r="B33" s="205"/>
      <c r="C33" s="206"/>
      <c r="D33" s="95" t="s">
        <v>55</v>
      </c>
      <c r="E33" s="14"/>
      <c r="F33" s="97"/>
      <c r="G33" s="98"/>
    </row>
    <row r="34" spans="1:7">
      <c r="A34" s="97"/>
      <c r="B34" s="97"/>
      <c r="C34" s="97"/>
      <c r="D34" s="95"/>
      <c r="E34" s="96"/>
      <c r="F34" s="97"/>
      <c r="G34" s="91"/>
    </row>
    <row r="35" spans="1:7">
      <c r="A35" s="101" t="s">
        <v>62</v>
      </c>
      <c r="B35" s="201"/>
      <c r="C35" s="202"/>
      <c r="D35" s="95"/>
      <c r="E35" s="96"/>
      <c r="F35" s="97"/>
      <c r="G35" s="91"/>
    </row>
    <row r="36" spans="1:7">
      <c r="A36" s="97"/>
      <c r="B36" s="203"/>
      <c r="C36" s="204"/>
      <c r="D36" s="95"/>
      <c r="E36" s="96"/>
      <c r="F36" s="97"/>
      <c r="G36" s="91"/>
    </row>
    <row r="37" spans="1:7">
      <c r="A37" s="97"/>
      <c r="B37" s="205"/>
      <c r="C37" s="206"/>
      <c r="D37" s="95" t="s">
        <v>55</v>
      </c>
      <c r="E37" s="14"/>
      <c r="F37" s="97"/>
      <c r="G37" s="98"/>
    </row>
    <row r="38" spans="1:7">
      <c r="A38" s="97"/>
      <c r="B38" s="97"/>
      <c r="C38" s="97"/>
      <c r="D38" s="95"/>
      <c r="E38" s="96"/>
      <c r="F38" s="97"/>
      <c r="G38" s="91"/>
    </row>
    <row r="39" spans="1:7">
      <c r="A39" s="101" t="s">
        <v>63</v>
      </c>
      <c r="B39" s="201"/>
      <c r="C39" s="202"/>
      <c r="D39" s="95"/>
      <c r="E39" s="96"/>
      <c r="F39" s="97"/>
      <c r="G39" s="91"/>
    </row>
    <row r="40" spans="1:7">
      <c r="A40" s="97"/>
      <c r="B40" s="203"/>
      <c r="C40" s="204"/>
      <c r="D40" s="95"/>
      <c r="E40" s="96"/>
      <c r="F40" s="97"/>
      <c r="G40" s="91"/>
    </row>
    <row r="41" spans="1:7">
      <c r="A41" s="97"/>
      <c r="B41" s="205"/>
      <c r="C41" s="206"/>
      <c r="D41" s="95" t="s">
        <v>55</v>
      </c>
      <c r="E41" s="14"/>
      <c r="F41" s="97"/>
      <c r="G41" s="98"/>
    </row>
    <row r="42" spans="1:7">
      <c r="A42" s="97"/>
      <c r="B42" s="97"/>
      <c r="C42" s="97"/>
      <c r="D42" s="95"/>
      <c r="E42" s="96"/>
      <c r="F42" s="97"/>
      <c r="G42" s="91"/>
    </row>
    <row r="43" spans="1:7">
      <c r="A43" s="101" t="s">
        <v>64</v>
      </c>
      <c r="B43" s="201"/>
      <c r="C43" s="202"/>
      <c r="D43" s="95"/>
      <c r="E43" s="96"/>
      <c r="F43" s="97"/>
      <c r="G43" s="91"/>
    </row>
    <row r="44" spans="1:7">
      <c r="A44" s="97"/>
      <c r="B44" s="203"/>
      <c r="C44" s="204"/>
      <c r="D44" s="95"/>
      <c r="E44" s="96"/>
      <c r="F44" s="97"/>
      <c r="G44" s="91"/>
    </row>
    <row r="45" spans="1:7">
      <c r="A45" s="97"/>
      <c r="B45" s="205"/>
      <c r="C45" s="206"/>
      <c r="D45" s="95" t="s">
        <v>55</v>
      </c>
      <c r="E45" s="14"/>
      <c r="F45" s="97"/>
      <c r="G45" s="98"/>
    </row>
    <row r="46" spans="1:7" ht="15.75" thickBot="1">
      <c r="A46" s="97"/>
      <c r="B46" s="97"/>
      <c r="C46" s="97"/>
      <c r="D46" s="97"/>
      <c r="E46" s="97"/>
      <c r="F46" s="97"/>
      <c r="G46" s="91"/>
    </row>
    <row r="47" spans="1:7" ht="16.5" thickTop="1" thickBot="1">
      <c r="A47" s="91"/>
      <c r="B47" s="217" t="s">
        <v>65</v>
      </c>
      <c r="C47" s="217"/>
      <c r="D47" s="102" t="s">
        <v>55</v>
      </c>
      <c r="E47" s="16">
        <f>SUM(Amountprof)</f>
        <v>0</v>
      </c>
      <c r="F47" s="91"/>
      <c r="G47" s="91"/>
    </row>
    <row r="48" spans="1:7" ht="15.75" thickTop="1"/>
  </sheetData>
  <sheetProtection password="9411" sheet="1" objects="1" scenarios="1" selectLockedCells="1"/>
  <mergeCells count="19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A5:F5"/>
    <mergeCell ref="B6:C6"/>
    <mergeCell ref="B7:C9"/>
    <mergeCell ref="B11:C13"/>
    <mergeCell ref="B15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7" workbookViewId="0">
      <selection activeCell="B7" sqref="B7:C9"/>
    </sheetView>
  </sheetViews>
  <sheetFormatPr defaultRowHeight="15"/>
  <cols>
    <col min="1" max="2" width="9.140625" style="107"/>
    <col min="3" max="3" width="20.42578125" style="107" bestFit="1" customWidth="1"/>
    <col min="4" max="4" width="9.140625" style="107"/>
    <col min="5" max="5" width="10.85546875" style="107" customWidth="1"/>
    <col min="6" max="6" width="12.42578125" style="107" customWidth="1"/>
    <col min="7" max="7" width="15.5703125" style="107" hidden="1" customWidth="1"/>
    <col min="8" max="16384" width="9.140625" style="17"/>
  </cols>
  <sheetData>
    <row r="1" spans="1:8" ht="15.75">
      <c r="A1" s="207" t="s">
        <v>66</v>
      </c>
      <c r="B1" s="208"/>
      <c r="C1" s="208"/>
      <c r="D1" s="208"/>
      <c r="E1" s="208"/>
      <c r="F1" s="208"/>
      <c r="G1" s="208"/>
    </row>
    <row r="2" spans="1:8">
      <c r="A2" s="209" t="s">
        <v>49</v>
      </c>
      <c r="B2" s="210"/>
      <c r="C2" s="211">
        <f>'B-1 Funded Program Budget'!$B$2</f>
        <v>0</v>
      </c>
      <c r="D2" s="212"/>
      <c r="E2" s="212"/>
      <c r="F2" s="213"/>
      <c r="G2" s="8"/>
      <c r="H2" s="103"/>
    </row>
    <row r="3" spans="1:8">
      <c r="A3" s="209" t="s">
        <v>50</v>
      </c>
      <c r="B3" s="210"/>
      <c r="C3" s="214" t="str">
        <f>'B-1 Funded Program Budget'!$C$4</f>
        <v>Choose One</v>
      </c>
      <c r="D3" s="214"/>
      <c r="E3" s="214"/>
      <c r="F3" s="214"/>
      <c r="G3" s="9"/>
      <c r="H3" s="103"/>
    </row>
    <row r="4" spans="1:8">
      <c r="A4" s="209" t="s">
        <v>51</v>
      </c>
      <c r="B4" s="210"/>
      <c r="C4" s="223">
        <f ca="1">NOW()</f>
        <v>42046.509623958336</v>
      </c>
      <c r="D4" s="224"/>
      <c r="E4" s="224"/>
      <c r="F4" s="225"/>
      <c r="G4" s="13"/>
      <c r="H4" s="103"/>
    </row>
    <row r="5" spans="1:8" ht="24.75" customHeight="1">
      <c r="A5" s="215" t="s">
        <v>52</v>
      </c>
      <c r="B5" s="215"/>
      <c r="C5" s="215"/>
      <c r="D5" s="215"/>
      <c r="E5" s="215"/>
      <c r="F5" s="215"/>
      <c r="G5" s="13"/>
    </row>
    <row r="6" spans="1:8">
      <c r="A6" s="91"/>
      <c r="B6" s="216" t="s">
        <v>53</v>
      </c>
      <c r="C6" s="216"/>
      <c r="D6" s="97"/>
      <c r="E6" s="92" t="s">
        <v>38</v>
      </c>
      <c r="F6" s="104"/>
      <c r="G6" s="93" t="s">
        <v>54</v>
      </c>
    </row>
    <row r="7" spans="1:8">
      <c r="A7" s="94">
        <v>1</v>
      </c>
      <c r="B7" s="201"/>
      <c r="C7" s="218"/>
      <c r="D7" s="95"/>
      <c r="E7" s="96"/>
      <c r="F7" s="97"/>
      <c r="G7" s="91"/>
    </row>
    <row r="8" spans="1:8">
      <c r="A8" s="97"/>
      <c r="B8" s="219"/>
      <c r="C8" s="220"/>
      <c r="D8" s="95"/>
      <c r="E8" s="96"/>
      <c r="F8" s="97"/>
      <c r="G8" s="91"/>
    </row>
    <row r="9" spans="1:8">
      <c r="A9" s="97"/>
      <c r="B9" s="221"/>
      <c r="C9" s="222"/>
      <c r="D9" s="95" t="s">
        <v>55</v>
      </c>
      <c r="E9" s="15"/>
      <c r="F9" s="97"/>
      <c r="G9" s="98"/>
    </row>
    <row r="10" spans="1:8">
      <c r="A10" s="97"/>
      <c r="B10" s="97"/>
      <c r="C10" s="97"/>
      <c r="D10" s="95"/>
      <c r="E10" s="96"/>
      <c r="F10" s="97"/>
      <c r="G10" s="91"/>
    </row>
    <row r="11" spans="1:8">
      <c r="A11" s="97" t="s">
        <v>56</v>
      </c>
      <c r="B11" s="201"/>
      <c r="C11" s="218"/>
      <c r="D11" s="95"/>
      <c r="E11" s="96"/>
      <c r="F11" s="97"/>
      <c r="G11" s="91"/>
    </row>
    <row r="12" spans="1:8">
      <c r="A12" s="97"/>
      <c r="B12" s="219"/>
      <c r="C12" s="220"/>
      <c r="D12" s="95"/>
      <c r="E12" s="96"/>
      <c r="F12" s="97"/>
      <c r="G12" s="91"/>
    </row>
    <row r="13" spans="1:8">
      <c r="A13" s="97"/>
      <c r="B13" s="221"/>
      <c r="C13" s="222"/>
      <c r="D13" s="95" t="s">
        <v>55</v>
      </c>
      <c r="E13" s="15"/>
      <c r="F13" s="97"/>
      <c r="G13" s="98"/>
    </row>
    <row r="14" spans="1:8">
      <c r="A14" s="99"/>
      <c r="B14" s="100"/>
      <c r="C14" s="100"/>
      <c r="D14" s="95"/>
      <c r="E14" s="96"/>
      <c r="F14" s="97"/>
      <c r="G14" s="91"/>
    </row>
    <row r="15" spans="1:8">
      <c r="A15" s="97" t="s">
        <v>57</v>
      </c>
      <c r="B15" s="201"/>
      <c r="C15" s="218"/>
      <c r="D15" s="95"/>
      <c r="E15" s="96"/>
      <c r="F15" s="97"/>
      <c r="G15" s="91"/>
    </row>
    <row r="16" spans="1:8">
      <c r="A16" s="97"/>
      <c r="B16" s="219"/>
      <c r="C16" s="220"/>
      <c r="D16" s="95"/>
      <c r="E16" s="96"/>
      <c r="F16" s="97"/>
      <c r="G16" s="91"/>
    </row>
    <row r="17" spans="1:7">
      <c r="A17" s="97"/>
      <c r="B17" s="221"/>
      <c r="C17" s="222"/>
      <c r="D17" s="95" t="s">
        <v>55</v>
      </c>
      <c r="E17" s="15"/>
      <c r="F17" s="97"/>
      <c r="G17" s="98"/>
    </row>
    <row r="18" spans="1:7">
      <c r="A18" s="97"/>
      <c r="B18" s="97"/>
      <c r="C18" s="97"/>
      <c r="D18" s="95"/>
      <c r="E18" s="96"/>
      <c r="F18" s="97"/>
      <c r="G18" s="91"/>
    </row>
    <row r="19" spans="1:7">
      <c r="A19" s="97" t="s">
        <v>58</v>
      </c>
      <c r="B19" s="201"/>
      <c r="C19" s="218"/>
      <c r="D19" s="95"/>
      <c r="E19" s="96"/>
      <c r="F19" s="97"/>
      <c r="G19" s="91"/>
    </row>
    <row r="20" spans="1:7">
      <c r="A20" s="97"/>
      <c r="B20" s="219"/>
      <c r="C20" s="220"/>
      <c r="D20" s="95"/>
      <c r="E20" s="96"/>
      <c r="F20" s="97"/>
      <c r="G20" s="91"/>
    </row>
    <row r="21" spans="1:7">
      <c r="A21" s="97"/>
      <c r="B21" s="221"/>
      <c r="C21" s="222"/>
      <c r="D21" s="95" t="s">
        <v>55</v>
      </c>
      <c r="E21" s="15"/>
      <c r="F21" s="97"/>
      <c r="G21" s="98"/>
    </row>
    <row r="22" spans="1:7">
      <c r="A22" s="97"/>
      <c r="B22" s="97"/>
      <c r="C22" s="97"/>
      <c r="D22" s="95"/>
      <c r="E22" s="96"/>
      <c r="F22" s="97"/>
      <c r="G22" s="91"/>
    </row>
    <row r="23" spans="1:7">
      <c r="A23" s="97" t="s">
        <v>59</v>
      </c>
      <c r="B23" s="201"/>
      <c r="C23" s="218"/>
      <c r="D23" s="95"/>
      <c r="E23" s="96"/>
      <c r="F23" s="97"/>
      <c r="G23" s="91"/>
    </row>
    <row r="24" spans="1:7">
      <c r="A24" s="97"/>
      <c r="B24" s="219"/>
      <c r="C24" s="220"/>
      <c r="D24" s="95"/>
      <c r="E24" s="96"/>
      <c r="F24" s="97"/>
      <c r="G24" s="91"/>
    </row>
    <row r="25" spans="1:7">
      <c r="A25" s="97"/>
      <c r="B25" s="221"/>
      <c r="C25" s="222"/>
      <c r="D25" s="95" t="s">
        <v>55</v>
      </c>
      <c r="E25" s="15"/>
      <c r="F25" s="97"/>
      <c r="G25" s="98"/>
    </row>
    <row r="26" spans="1:7">
      <c r="A26" s="97"/>
      <c r="B26" s="97"/>
      <c r="C26" s="97"/>
      <c r="D26" s="95"/>
      <c r="E26" s="105"/>
      <c r="F26" s="97"/>
      <c r="G26" s="91"/>
    </row>
    <row r="27" spans="1:7">
      <c r="A27" s="97" t="s">
        <v>60</v>
      </c>
      <c r="B27" s="201"/>
      <c r="C27" s="218"/>
      <c r="D27" s="95"/>
      <c r="E27" s="96"/>
      <c r="F27" s="97"/>
      <c r="G27" s="91"/>
    </row>
    <row r="28" spans="1:7">
      <c r="A28" s="97"/>
      <c r="B28" s="219"/>
      <c r="C28" s="220"/>
      <c r="D28" s="95"/>
      <c r="E28" s="96"/>
      <c r="F28" s="97"/>
      <c r="G28" s="91"/>
    </row>
    <row r="29" spans="1:7">
      <c r="A29" s="97"/>
      <c r="B29" s="221"/>
      <c r="C29" s="222"/>
      <c r="D29" s="95" t="s">
        <v>55</v>
      </c>
      <c r="E29" s="15"/>
      <c r="F29" s="97"/>
      <c r="G29" s="98"/>
    </row>
    <row r="30" spans="1:7">
      <c r="A30" s="97"/>
      <c r="B30" s="97"/>
      <c r="C30" s="97"/>
      <c r="D30" s="95"/>
      <c r="E30" s="96"/>
      <c r="F30" s="97"/>
      <c r="G30" s="91"/>
    </row>
    <row r="31" spans="1:7">
      <c r="A31" s="97" t="s">
        <v>61</v>
      </c>
      <c r="B31" s="201"/>
      <c r="C31" s="218"/>
      <c r="D31" s="95"/>
      <c r="E31" s="96"/>
      <c r="F31" s="97"/>
      <c r="G31" s="91"/>
    </row>
    <row r="32" spans="1:7">
      <c r="A32" s="97"/>
      <c r="B32" s="219"/>
      <c r="C32" s="220"/>
      <c r="D32" s="95"/>
      <c r="E32" s="96"/>
      <c r="F32" s="97"/>
      <c r="G32" s="91"/>
    </row>
    <row r="33" spans="1:7">
      <c r="A33" s="97"/>
      <c r="B33" s="221"/>
      <c r="C33" s="222"/>
      <c r="D33" s="95" t="s">
        <v>55</v>
      </c>
      <c r="E33" s="15"/>
      <c r="F33" s="97"/>
      <c r="G33" s="98"/>
    </row>
    <row r="34" spans="1:7">
      <c r="A34" s="97"/>
      <c r="B34" s="97"/>
      <c r="C34" s="97"/>
      <c r="D34" s="95"/>
      <c r="E34" s="96"/>
      <c r="F34" s="97"/>
      <c r="G34" s="91"/>
    </row>
    <row r="35" spans="1:7">
      <c r="A35" s="97"/>
      <c r="B35" s="97"/>
      <c r="C35" s="97"/>
      <c r="D35" s="95"/>
      <c r="E35" s="96"/>
      <c r="F35" s="97"/>
      <c r="G35" s="91"/>
    </row>
    <row r="36" spans="1:7">
      <c r="A36" s="101" t="s">
        <v>62</v>
      </c>
      <c r="B36" s="201"/>
      <c r="C36" s="218"/>
      <c r="D36" s="95"/>
      <c r="E36" s="96"/>
      <c r="F36" s="97"/>
      <c r="G36" s="91"/>
    </row>
    <row r="37" spans="1:7">
      <c r="A37" s="97"/>
      <c r="B37" s="219"/>
      <c r="C37" s="220"/>
      <c r="D37" s="95"/>
      <c r="E37" s="96"/>
      <c r="F37" s="97"/>
      <c r="G37" s="91"/>
    </row>
    <row r="38" spans="1:7">
      <c r="A38" s="97"/>
      <c r="B38" s="221"/>
      <c r="C38" s="222"/>
      <c r="D38" s="95" t="s">
        <v>55</v>
      </c>
      <c r="E38" s="15"/>
      <c r="F38" s="97"/>
      <c r="G38" s="98"/>
    </row>
    <row r="39" spans="1:7">
      <c r="A39" s="97"/>
      <c r="B39" s="97"/>
      <c r="C39" s="97"/>
      <c r="D39" s="95"/>
      <c r="E39" s="96"/>
      <c r="F39" s="97"/>
      <c r="G39" s="91"/>
    </row>
    <row r="40" spans="1:7">
      <c r="A40" s="101" t="s">
        <v>63</v>
      </c>
      <c r="B40" s="201"/>
      <c r="C40" s="218"/>
      <c r="D40" s="95"/>
      <c r="E40" s="96"/>
      <c r="F40" s="97"/>
      <c r="G40" s="91"/>
    </row>
    <row r="41" spans="1:7">
      <c r="A41" s="97"/>
      <c r="B41" s="219"/>
      <c r="C41" s="220"/>
      <c r="D41" s="95"/>
      <c r="E41" s="96"/>
      <c r="F41" s="97"/>
      <c r="G41" s="91"/>
    </row>
    <row r="42" spans="1:7">
      <c r="A42" s="97"/>
      <c r="B42" s="221"/>
      <c r="C42" s="222"/>
      <c r="D42" s="95" t="s">
        <v>55</v>
      </c>
      <c r="E42" s="15"/>
      <c r="F42" s="97"/>
      <c r="G42" s="98"/>
    </row>
    <row r="43" spans="1:7">
      <c r="A43" s="97"/>
      <c r="B43" s="97"/>
      <c r="C43" s="97"/>
      <c r="D43" s="95"/>
      <c r="E43" s="96"/>
      <c r="F43" s="97"/>
      <c r="G43" s="91"/>
    </row>
    <row r="44" spans="1:7">
      <c r="A44" s="101" t="s">
        <v>64</v>
      </c>
      <c r="B44" s="201"/>
      <c r="C44" s="218"/>
      <c r="D44" s="95"/>
      <c r="E44" s="96"/>
      <c r="F44" s="97"/>
      <c r="G44" s="91"/>
    </row>
    <row r="45" spans="1:7">
      <c r="A45" s="97"/>
      <c r="B45" s="219"/>
      <c r="C45" s="220"/>
      <c r="D45" s="95"/>
      <c r="E45" s="96"/>
      <c r="F45" s="97"/>
      <c r="G45" s="91"/>
    </row>
    <row r="46" spans="1:7">
      <c r="A46" s="97"/>
      <c r="B46" s="221"/>
      <c r="C46" s="222"/>
      <c r="D46" s="95" t="s">
        <v>55</v>
      </c>
      <c r="E46" s="15"/>
      <c r="F46" s="97"/>
      <c r="G46" s="98"/>
    </row>
    <row r="47" spans="1:7" ht="15.75" thickBot="1">
      <c r="A47" s="97"/>
      <c r="B47" s="97"/>
      <c r="C47" s="97"/>
      <c r="D47" s="97"/>
      <c r="E47" s="97"/>
      <c r="F47" s="97"/>
      <c r="G47" s="91"/>
    </row>
    <row r="48" spans="1:7" ht="16.5" thickTop="1" thickBot="1">
      <c r="A48" s="91"/>
      <c r="B48" s="217" t="s">
        <v>65</v>
      </c>
      <c r="C48" s="217"/>
      <c r="D48" s="102" t="s">
        <v>55</v>
      </c>
      <c r="E48" s="16">
        <f>SUM(miscamount)</f>
        <v>0</v>
      </c>
      <c r="F48" s="91"/>
      <c r="G48" s="17"/>
    </row>
    <row r="49" spans="1:7" ht="15.75" thickTop="1">
      <c r="A49" s="106"/>
      <c r="B49" s="106"/>
      <c r="C49" s="106"/>
      <c r="D49" s="106"/>
      <c r="E49" s="106"/>
      <c r="F49" s="106"/>
      <c r="G49" s="106"/>
    </row>
  </sheetData>
  <sheetProtection password="9411" sheet="1" objects="1" scenarios="1" selectLockedCells="1"/>
  <mergeCells count="20">
    <mergeCell ref="B48:C48"/>
    <mergeCell ref="B23:C25"/>
    <mergeCell ref="B27:C29"/>
    <mergeCell ref="B31:C33"/>
    <mergeCell ref="B36:C38"/>
    <mergeCell ref="B40:C42"/>
    <mergeCell ref="B44:C46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46" sqref="E46"/>
    </sheetView>
  </sheetViews>
  <sheetFormatPr defaultRowHeight="15"/>
  <cols>
    <col min="1" max="2" width="9.140625" style="17"/>
    <col min="3" max="3" width="20.42578125" style="17" bestFit="1" customWidth="1"/>
    <col min="4" max="4" width="9.140625" style="17"/>
    <col min="5" max="5" width="10.85546875" style="17" customWidth="1"/>
    <col min="6" max="6" width="12.42578125" style="17" customWidth="1"/>
    <col min="7" max="7" width="0" style="17" hidden="1" customWidth="1"/>
    <col min="8" max="16384" width="9.140625" style="17"/>
  </cols>
  <sheetData>
    <row r="1" spans="1:7" ht="15.75">
      <c r="A1" s="207" t="s">
        <v>67</v>
      </c>
      <c r="B1" s="208"/>
      <c r="C1" s="208"/>
      <c r="D1" s="208"/>
      <c r="E1" s="208"/>
      <c r="F1" s="208"/>
      <c r="G1" s="208"/>
    </row>
    <row r="2" spans="1:7">
      <c r="A2" s="209" t="s">
        <v>49</v>
      </c>
      <c r="B2" s="210"/>
      <c r="C2" s="226">
        <f>'B-1 Funded Program Budget'!$B$2</f>
        <v>0</v>
      </c>
      <c r="D2" s="227"/>
      <c r="E2" s="227"/>
      <c r="F2" s="228"/>
      <c r="G2" s="8"/>
    </row>
    <row r="3" spans="1:7">
      <c r="A3" s="209" t="s">
        <v>50</v>
      </c>
      <c r="B3" s="210"/>
      <c r="C3" s="229" t="str">
        <f>'B-1 Funded Program Budget'!C4:F4</f>
        <v>Choose One</v>
      </c>
      <c r="D3" s="230"/>
      <c r="E3" s="230"/>
      <c r="F3" s="231"/>
      <c r="G3" s="9"/>
    </row>
    <row r="4" spans="1:7">
      <c r="A4" s="209" t="s">
        <v>51</v>
      </c>
      <c r="B4" s="210"/>
      <c r="C4" s="223">
        <f ca="1">NOW()</f>
        <v>42046.509623958336</v>
      </c>
      <c r="D4" s="224"/>
      <c r="E4" s="224"/>
      <c r="F4" s="225"/>
      <c r="G4" s="13"/>
    </row>
    <row r="5" spans="1:7">
      <c r="A5" s="215" t="s">
        <v>68</v>
      </c>
      <c r="B5" s="215"/>
      <c r="C5" s="215"/>
      <c r="D5" s="215"/>
      <c r="E5" s="215"/>
      <c r="F5" s="215"/>
      <c r="G5" s="13"/>
    </row>
    <row r="6" spans="1:7">
      <c r="A6" s="91"/>
      <c r="B6" s="216" t="s">
        <v>53</v>
      </c>
      <c r="C6" s="216"/>
      <c r="D6" s="97"/>
      <c r="E6" s="92" t="s">
        <v>38</v>
      </c>
      <c r="F6" s="104"/>
      <c r="G6" s="93" t="s">
        <v>54</v>
      </c>
    </row>
    <row r="7" spans="1:7">
      <c r="A7" s="94">
        <v>1</v>
      </c>
      <c r="B7" s="201"/>
      <c r="C7" s="218"/>
      <c r="D7" s="95"/>
      <c r="E7" s="96"/>
      <c r="F7" s="97"/>
      <c r="G7" s="91"/>
    </row>
    <row r="8" spans="1:7">
      <c r="A8" s="97"/>
      <c r="B8" s="219"/>
      <c r="C8" s="220"/>
      <c r="D8" s="95"/>
      <c r="E8" s="96"/>
      <c r="F8" s="97"/>
      <c r="G8" s="91"/>
    </row>
    <row r="9" spans="1:7">
      <c r="A9" s="97"/>
      <c r="B9" s="221"/>
      <c r="C9" s="222"/>
      <c r="D9" s="95" t="s">
        <v>55</v>
      </c>
      <c r="E9" s="15"/>
      <c r="F9" s="97"/>
      <c r="G9" s="98"/>
    </row>
    <row r="10" spans="1:7">
      <c r="A10" s="97"/>
      <c r="B10" s="97"/>
      <c r="C10" s="97"/>
      <c r="D10" s="95"/>
      <c r="E10" s="96"/>
      <c r="F10" s="97"/>
      <c r="G10" s="91"/>
    </row>
    <row r="11" spans="1:7">
      <c r="A11" s="97" t="s">
        <v>56</v>
      </c>
      <c r="B11" s="201"/>
      <c r="C11" s="218"/>
      <c r="D11" s="95"/>
      <c r="E11" s="96"/>
      <c r="F11" s="97"/>
      <c r="G11" s="91"/>
    </row>
    <row r="12" spans="1:7">
      <c r="A12" s="97"/>
      <c r="B12" s="219"/>
      <c r="C12" s="220"/>
      <c r="D12" s="95"/>
      <c r="E12" s="96"/>
      <c r="F12" s="97"/>
      <c r="G12" s="91"/>
    </row>
    <row r="13" spans="1:7">
      <c r="A13" s="97"/>
      <c r="B13" s="221"/>
      <c r="C13" s="222"/>
      <c r="D13" s="95" t="s">
        <v>55</v>
      </c>
      <c r="E13" s="15"/>
      <c r="F13" s="97"/>
      <c r="G13" s="98"/>
    </row>
    <row r="14" spans="1:7">
      <c r="A14" s="99"/>
      <c r="B14" s="100"/>
      <c r="C14" s="100"/>
      <c r="D14" s="95"/>
      <c r="E14" s="96"/>
      <c r="F14" s="97"/>
      <c r="G14" s="91"/>
    </row>
    <row r="15" spans="1:7">
      <c r="A15" s="97" t="s">
        <v>57</v>
      </c>
      <c r="B15" s="201"/>
      <c r="C15" s="218"/>
      <c r="D15" s="95"/>
      <c r="E15" s="96"/>
      <c r="F15" s="97"/>
      <c r="G15" s="91"/>
    </row>
    <row r="16" spans="1:7">
      <c r="A16" s="97"/>
      <c r="B16" s="219"/>
      <c r="C16" s="220"/>
      <c r="D16" s="95"/>
      <c r="E16" s="96"/>
      <c r="F16" s="97"/>
      <c r="G16" s="91"/>
    </row>
    <row r="17" spans="1:7">
      <c r="A17" s="97"/>
      <c r="B17" s="221"/>
      <c r="C17" s="222"/>
      <c r="D17" s="95" t="s">
        <v>55</v>
      </c>
      <c r="E17" s="15"/>
      <c r="F17" s="97"/>
      <c r="G17" s="98"/>
    </row>
    <row r="18" spans="1:7">
      <c r="A18" s="97"/>
      <c r="B18" s="97"/>
      <c r="C18" s="97"/>
      <c r="D18" s="95"/>
      <c r="E18" s="96"/>
      <c r="F18" s="97"/>
      <c r="G18" s="91"/>
    </row>
    <row r="19" spans="1:7">
      <c r="A19" s="97" t="s">
        <v>58</v>
      </c>
      <c r="B19" s="201"/>
      <c r="C19" s="218"/>
      <c r="D19" s="95"/>
      <c r="E19" s="96"/>
      <c r="F19" s="97"/>
      <c r="G19" s="91"/>
    </row>
    <row r="20" spans="1:7">
      <c r="A20" s="97"/>
      <c r="B20" s="219"/>
      <c r="C20" s="220"/>
      <c r="D20" s="95"/>
      <c r="E20" s="96"/>
      <c r="F20" s="97"/>
      <c r="G20" s="91"/>
    </row>
    <row r="21" spans="1:7">
      <c r="A21" s="97"/>
      <c r="B21" s="221"/>
      <c r="C21" s="222"/>
      <c r="D21" s="95" t="s">
        <v>55</v>
      </c>
      <c r="E21" s="15"/>
      <c r="F21" s="97"/>
      <c r="G21" s="98"/>
    </row>
    <row r="22" spans="1:7">
      <c r="A22" s="97"/>
      <c r="B22" s="97"/>
      <c r="C22" s="97"/>
      <c r="D22" s="95"/>
      <c r="E22" s="96"/>
      <c r="F22" s="97"/>
      <c r="G22" s="91"/>
    </row>
    <row r="23" spans="1:7">
      <c r="A23" s="97" t="s">
        <v>59</v>
      </c>
      <c r="B23" s="232"/>
      <c r="C23" s="233"/>
      <c r="D23" s="95"/>
      <c r="E23" s="96"/>
      <c r="F23" s="97"/>
      <c r="G23" s="91"/>
    </row>
    <row r="24" spans="1:7">
      <c r="A24" s="97"/>
      <c r="B24" s="234"/>
      <c r="C24" s="235"/>
      <c r="D24" s="95"/>
      <c r="E24" s="96"/>
      <c r="F24" s="97"/>
      <c r="G24" s="91"/>
    </row>
    <row r="25" spans="1:7">
      <c r="A25" s="97"/>
      <c r="B25" s="236"/>
      <c r="C25" s="237"/>
      <c r="D25" s="95" t="s">
        <v>55</v>
      </c>
      <c r="E25" s="15"/>
      <c r="F25" s="97"/>
      <c r="G25" s="98"/>
    </row>
    <row r="26" spans="1:7">
      <c r="A26" s="97"/>
      <c r="B26" s="97"/>
      <c r="C26" s="97"/>
      <c r="D26" s="95"/>
      <c r="E26" s="96"/>
      <c r="F26" s="97"/>
      <c r="G26" s="91"/>
    </row>
    <row r="27" spans="1:7">
      <c r="A27" s="97" t="s">
        <v>60</v>
      </c>
      <c r="B27" s="201"/>
      <c r="C27" s="218"/>
      <c r="D27" s="95"/>
      <c r="E27" s="96"/>
      <c r="F27" s="97"/>
      <c r="G27" s="91"/>
    </row>
    <row r="28" spans="1:7">
      <c r="A28" s="97"/>
      <c r="B28" s="219"/>
      <c r="C28" s="220"/>
      <c r="D28" s="95"/>
      <c r="E28" s="96"/>
      <c r="F28" s="97"/>
      <c r="G28" s="91"/>
    </row>
    <row r="29" spans="1:7">
      <c r="A29" s="97"/>
      <c r="B29" s="221"/>
      <c r="C29" s="222"/>
      <c r="D29" s="95" t="s">
        <v>55</v>
      </c>
      <c r="E29" s="15"/>
      <c r="F29" s="97"/>
      <c r="G29" s="98"/>
    </row>
    <row r="30" spans="1:7">
      <c r="A30" s="97"/>
      <c r="B30" s="97"/>
      <c r="C30" s="97"/>
      <c r="D30" s="95"/>
      <c r="E30" s="96"/>
      <c r="F30" s="97"/>
      <c r="G30" s="97"/>
    </row>
    <row r="31" spans="1:7">
      <c r="A31" s="97" t="s">
        <v>61</v>
      </c>
      <c r="B31" s="232"/>
      <c r="C31" s="233"/>
      <c r="D31" s="95"/>
      <c r="E31" s="96"/>
      <c r="F31" s="97"/>
      <c r="G31" s="97"/>
    </row>
    <row r="32" spans="1:7">
      <c r="A32" s="97"/>
      <c r="B32" s="234"/>
      <c r="C32" s="235"/>
      <c r="D32" s="95"/>
      <c r="E32" s="96"/>
      <c r="F32" s="97"/>
      <c r="G32" s="91"/>
    </row>
    <row r="33" spans="1:7">
      <c r="A33" s="97"/>
      <c r="B33" s="236"/>
      <c r="C33" s="237"/>
      <c r="D33" s="95" t="s">
        <v>55</v>
      </c>
      <c r="E33" s="15"/>
      <c r="F33" s="97"/>
      <c r="G33" s="98"/>
    </row>
    <row r="34" spans="1:7">
      <c r="A34" s="97"/>
      <c r="B34" s="97"/>
      <c r="C34" s="97"/>
      <c r="D34" s="95"/>
      <c r="E34" s="96"/>
      <c r="F34" s="97"/>
      <c r="G34" s="97"/>
    </row>
    <row r="35" spans="1:7">
      <c r="A35" s="97"/>
      <c r="B35" s="97"/>
      <c r="C35" s="97"/>
      <c r="D35" s="95"/>
      <c r="E35" s="96"/>
      <c r="F35" s="97"/>
      <c r="G35" s="97"/>
    </row>
    <row r="36" spans="1:7">
      <c r="A36" s="101" t="s">
        <v>62</v>
      </c>
      <c r="B36" s="201"/>
      <c r="C36" s="218"/>
      <c r="D36" s="95"/>
      <c r="E36" s="96"/>
      <c r="F36" s="97"/>
      <c r="G36" s="91"/>
    </row>
    <row r="37" spans="1:7">
      <c r="A37" s="97"/>
      <c r="B37" s="219"/>
      <c r="C37" s="220"/>
      <c r="D37" s="95"/>
      <c r="E37" s="96"/>
      <c r="F37" s="97"/>
      <c r="G37" s="91"/>
    </row>
    <row r="38" spans="1:7">
      <c r="A38" s="97"/>
      <c r="B38" s="221"/>
      <c r="C38" s="222"/>
      <c r="D38" s="95" t="s">
        <v>55</v>
      </c>
      <c r="E38" s="15"/>
      <c r="F38" s="97"/>
      <c r="G38" s="98"/>
    </row>
    <row r="39" spans="1:7">
      <c r="A39" s="97"/>
      <c r="B39" s="97"/>
      <c r="C39" s="97"/>
      <c r="D39" s="95"/>
      <c r="E39" s="96"/>
      <c r="F39" s="97"/>
      <c r="G39" s="97"/>
    </row>
    <row r="40" spans="1:7">
      <c r="A40" s="101" t="s">
        <v>63</v>
      </c>
      <c r="B40" s="201"/>
      <c r="C40" s="218"/>
      <c r="D40" s="95"/>
      <c r="E40" s="96"/>
      <c r="F40" s="97"/>
      <c r="G40" s="91"/>
    </row>
    <row r="41" spans="1:7">
      <c r="A41" s="97"/>
      <c r="B41" s="219"/>
      <c r="C41" s="220"/>
      <c r="D41" s="95"/>
      <c r="E41" s="96"/>
      <c r="F41" s="97"/>
      <c r="G41" s="91"/>
    </row>
    <row r="42" spans="1:7">
      <c r="A42" s="97"/>
      <c r="B42" s="221"/>
      <c r="C42" s="222"/>
      <c r="D42" s="95" t="s">
        <v>55</v>
      </c>
      <c r="E42" s="15"/>
      <c r="F42" s="97"/>
      <c r="G42" s="98"/>
    </row>
    <row r="43" spans="1:7">
      <c r="A43" s="97"/>
      <c r="B43" s="97"/>
      <c r="C43" s="97"/>
      <c r="D43" s="95"/>
      <c r="E43" s="96"/>
      <c r="F43" s="97"/>
      <c r="G43" s="91"/>
    </row>
    <row r="44" spans="1:7">
      <c r="A44" s="101" t="s">
        <v>64</v>
      </c>
      <c r="B44" s="201"/>
      <c r="C44" s="218"/>
      <c r="D44" s="95"/>
      <c r="E44" s="96"/>
      <c r="F44" s="97"/>
      <c r="G44" s="91"/>
    </row>
    <row r="45" spans="1:7">
      <c r="A45" s="97"/>
      <c r="B45" s="219"/>
      <c r="C45" s="220"/>
      <c r="D45" s="95"/>
      <c r="E45" s="96"/>
      <c r="F45" s="97"/>
      <c r="G45" s="91"/>
    </row>
    <row r="46" spans="1:7">
      <c r="A46" s="97"/>
      <c r="B46" s="221"/>
      <c r="C46" s="222"/>
      <c r="D46" s="95" t="s">
        <v>55</v>
      </c>
      <c r="E46" s="15"/>
      <c r="F46" s="97"/>
      <c r="G46" s="98"/>
    </row>
    <row r="47" spans="1:7" ht="15.75" thickBot="1">
      <c r="A47" s="97"/>
      <c r="B47" s="97"/>
      <c r="C47" s="97"/>
      <c r="D47" s="97"/>
      <c r="E47" s="97"/>
      <c r="F47" s="97"/>
      <c r="G47" s="91"/>
    </row>
    <row r="48" spans="1:7" ht="16.5" thickTop="1" thickBot="1">
      <c r="A48" s="91"/>
      <c r="B48" s="217" t="s">
        <v>65</v>
      </c>
      <c r="C48" s="217"/>
      <c r="D48" s="102" t="s">
        <v>55</v>
      </c>
      <c r="E48" s="16">
        <f>SUM(adminamount)</f>
        <v>0</v>
      </c>
      <c r="F48" s="91"/>
      <c r="G48" s="91"/>
    </row>
    <row r="49" spans="1:7" ht="15.75" thickTop="1">
      <c r="A49" s="106"/>
      <c r="B49" s="106"/>
      <c r="C49" s="106"/>
      <c r="D49" s="106"/>
      <c r="E49" s="106"/>
      <c r="F49" s="106"/>
      <c r="G49" s="106"/>
    </row>
  </sheetData>
  <sheetProtection password="9411" sheet="1" objects="1" scenarios="1" selectLockedCells="1"/>
  <mergeCells count="20">
    <mergeCell ref="B48:C48"/>
    <mergeCell ref="B23:C25"/>
    <mergeCell ref="B27:C29"/>
    <mergeCell ref="B31:C33"/>
    <mergeCell ref="B36:C38"/>
    <mergeCell ref="B40:C42"/>
    <mergeCell ref="B44:C46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B-1 Funded Program Budget</vt:lpstr>
      <vt:lpstr>Prof &amp; Special Svcs Detail</vt:lpstr>
      <vt:lpstr>Misc Costs Detail</vt:lpstr>
      <vt:lpstr>Admin Costs Detail</vt:lpstr>
      <vt:lpstr>adminamount</vt:lpstr>
      <vt:lpstr>Amountprof</vt:lpstr>
      <vt:lpstr>miscamount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Rickie Lopez</dc:creator>
  <cp:lastModifiedBy>Rickie Lopez</cp:lastModifiedBy>
  <cp:lastPrinted>2014-02-27T19:27:58Z</cp:lastPrinted>
  <dcterms:created xsi:type="dcterms:W3CDTF">2014-01-23T20:28:21Z</dcterms:created>
  <dcterms:modified xsi:type="dcterms:W3CDTF">2015-02-11T20:14:10Z</dcterms:modified>
</cp:coreProperties>
</file>