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ovenas\qa\CalAIM\Payment Reform\ACBH Payment Reform Documents\"/>
    </mc:Choice>
  </mc:AlternateContent>
  <xr:revisionPtr revIDLastSave="0" documentId="13_ncr:1_{7EB47132-5E08-4124-ADE2-9411D25986B2}" xr6:coauthVersionLast="47" xr6:coauthVersionMax="47" xr10:uidLastSave="{00000000-0000-0000-0000-000000000000}"/>
  <bookViews>
    <workbookView xWindow="57570" yWindow="195" windowWidth="28830" windowHeight="15705" firstSheet="3" activeTab="3" xr2:uid="{00000000-000D-0000-FFFF-FFFF00000000}"/>
  </bookViews>
  <sheets>
    <sheet name="Raw Pre-CalAIM Manual (2)" sheetId="19" state="hidden" r:id="rId1"/>
    <sheet name="Worki Raw Pre-CalAIM Manual)" sheetId="18" state="hidden" r:id="rId2"/>
    <sheet name="Working Copy of New Codes" sheetId="5" state="hidden" r:id="rId3"/>
    <sheet name="PRELIMINARY ACBH SUD CODES" sheetId="2" r:id="rId4"/>
  </sheets>
  <definedNames>
    <definedName name="_xlnm._FilterDatabase" localSheetId="3" hidden="1">'PRELIMINARY ACBH SUD CODES'!$A$2:$B$113</definedName>
    <definedName name="TitleRegion.1.a2.j101.1">'PRELIMINARY ACBH SUD CODES'!$BW$113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4" i="2" l="1"/>
  <c r="M104" i="2"/>
  <c r="N104" i="2"/>
  <c r="O104" i="2"/>
  <c r="P104" i="2"/>
  <c r="Q104" i="2"/>
  <c r="R104" i="2"/>
  <c r="S104" i="2"/>
  <c r="T104" i="2"/>
  <c r="U104" i="2"/>
  <c r="V104" i="2"/>
  <c r="Y104" i="2"/>
  <c r="Z104" i="2"/>
  <c r="AA104" i="2"/>
  <c r="AB104" i="2"/>
  <c r="AC104" i="2"/>
  <c r="AD104" i="2"/>
  <c r="AE104" i="2"/>
  <c r="AF104" i="2"/>
  <c r="AG104" i="2"/>
  <c r="AH104" i="2"/>
  <c r="AI104" i="2"/>
  <c r="AJ104" i="2"/>
  <c r="AK104" i="2"/>
  <c r="AL104" i="2"/>
  <c r="AM104" i="2"/>
  <c r="AN104" i="2"/>
  <c r="AO104" i="2"/>
  <c r="AP104" i="2"/>
  <c r="AQ104" i="2"/>
  <c r="AR104" i="2"/>
  <c r="AS104" i="2"/>
  <c r="AT104" i="2"/>
  <c r="AU104" i="2"/>
  <c r="AV104" i="2"/>
  <c r="AW104" i="2"/>
  <c r="AX104" i="2"/>
  <c r="AY104" i="2"/>
  <c r="AZ104" i="2"/>
  <c r="BA104" i="2"/>
  <c r="BB104" i="2"/>
  <c r="BC104" i="2"/>
  <c r="BD104" i="2"/>
  <c r="BE104" i="2"/>
  <c r="BF104" i="2"/>
  <c r="BG104" i="2"/>
  <c r="BH104" i="2"/>
  <c r="BI104" i="2"/>
  <c r="BJ104" i="2"/>
  <c r="BK104" i="2"/>
  <c r="BL104" i="2"/>
  <c r="BM104" i="2"/>
  <c r="BN104" i="2"/>
  <c r="BO104" i="2"/>
  <c r="BP104" i="2"/>
  <c r="BQ104" i="2"/>
  <c r="BR104" i="2"/>
  <c r="BS104" i="2"/>
  <c r="BT104" i="2"/>
  <c r="BU104" i="2"/>
  <c r="BV104" i="2"/>
  <c r="BX104" i="2"/>
  <c r="BY104" i="2"/>
  <c r="BZ104" i="2"/>
  <c r="CA104" i="2"/>
  <c r="CB104" i="2"/>
  <c r="CC104" i="2"/>
  <c r="CD104" i="2"/>
  <c r="CE104" i="2"/>
  <c r="CF104" i="2"/>
  <c r="CG104" i="2"/>
  <c r="CH104" i="2"/>
  <c r="CI104" i="2"/>
  <c r="CJ104" i="2"/>
  <c r="CK104" i="2"/>
  <c r="CL104" i="2"/>
  <c r="CM104" i="2"/>
  <c r="CN104" i="2"/>
  <c r="CO104" i="2"/>
  <c r="CP104" i="2"/>
  <c r="CQ104" i="2"/>
  <c r="CR104" i="2"/>
  <c r="CS104" i="2"/>
  <c r="CT104" i="2"/>
  <c r="CU104" i="2"/>
  <c r="CV104" i="2"/>
  <c r="CW104" i="2"/>
  <c r="CX104" i="2"/>
  <c r="CY104" i="2"/>
  <c r="L105" i="2"/>
  <c r="M105" i="2"/>
  <c r="N105" i="2"/>
  <c r="O105" i="2"/>
  <c r="P105" i="2"/>
  <c r="Q105" i="2"/>
  <c r="R105" i="2"/>
  <c r="S105" i="2"/>
  <c r="T105" i="2"/>
  <c r="U105" i="2"/>
  <c r="V105" i="2"/>
  <c r="Y105" i="2"/>
  <c r="Z105" i="2"/>
  <c r="AA105" i="2"/>
  <c r="AB105" i="2"/>
  <c r="AC105" i="2"/>
  <c r="AD105" i="2"/>
  <c r="AE105" i="2"/>
  <c r="AF105" i="2"/>
  <c r="AG105" i="2"/>
  <c r="AH105" i="2"/>
  <c r="AI105" i="2"/>
  <c r="AJ105" i="2"/>
  <c r="AK105" i="2"/>
  <c r="AL105" i="2"/>
  <c r="AM105" i="2"/>
  <c r="AN105" i="2"/>
  <c r="AO105" i="2"/>
  <c r="AP105" i="2"/>
  <c r="AQ105" i="2"/>
  <c r="AR105" i="2"/>
  <c r="AS105" i="2"/>
  <c r="AT105" i="2"/>
  <c r="AU105" i="2"/>
  <c r="AV105" i="2"/>
  <c r="AW105" i="2"/>
  <c r="AX105" i="2"/>
  <c r="AY105" i="2"/>
  <c r="AZ105" i="2"/>
  <c r="BA105" i="2"/>
  <c r="BB105" i="2"/>
  <c r="BC105" i="2"/>
  <c r="BD105" i="2"/>
  <c r="BE105" i="2"/>
  <c r="BF105" i="2"/>
  <c r="BG105" i="2"/>
  <c r="BH105" i="2"/>
  <c r="BI105" i="2"/>
  <c r="BJ105" i="2"/>
  <c r="BK105" i="2"/>
  <c r="BL105" i="2"/>
  <c r="BM105" i="2"/>
  <c r="BN105" i="2"/>
  <c r="BO105" i="2"/>
  <c r="BP105" i="2"/>
  <c r="BQ105" i="2"/>
  <c r="BR105" i="2"/>
  <c r="BS105" i="2"/>
  <c r="BT105" i="2"/>
  <c r="BU105" i="2"/>
  <c r="BV105" i="2"/>
  <c r="BX105" i="2"/>
  <c r="BY105" i="2"/>
  <c r="BZ105" i="2"/>
  <c r="CA105" i="2"/>
  <c r="CB105" i="2"/>
  <c r="CC105" i="2"/>
  <c r="CD105" i="2"/>
  <c r="CE105" i="2"/>
  <c r="CF105" i="2"/>
  <c r="CG105" i="2"/>
  <c r="CH105" i="2"/>
  <c r="CI105" i="2"/>
  <c r="CJ105" i="2"/>
  <c r="CK105" i="2"/>
  <c r="CL105" i="2"/>
  <c r="CM105" i="2"/>
  <c r="CN105" i="2"/>
  <c r="CO105" i="2"/>
  <c r="CP105" i="2"/>
  <c r="CQ105" i="2"/>
  <c r="CR105" i="2"/>
  <c r="CS105" i="2"/>
  <c r="CT105" i="2"/>
  <c r="CU105" i="2"/>
  <c r="CV105" i="2"/>
  <c r="CW105" i="2"/>
  <c r="CX105" i="2"/>
  <c r="CY105" i="2"/>
  <c r="L106" i="2"/>
  <c r="M106" i="2"/>
  <c r="N106" i="2"/>
  <c r="O106" i="2"/>
  <c r="P106" i="2"/>
  <c r="Q106" i="2"/>
  <c r="R106" i="2"/>
  <c r="S106" i="2"/>
  <c r="T106" i="2"/>
  <c r="U106" i="2"/>
  <c r="V106" i="2"/>
  <c r="Y106" i="2"/>
  <c r="Z106" i="2"/>
  <c r="AA106" i="2"/>
  <c r="AB106" i="2"/>
  <c r="AC106" i="2"/>
  <c r="AD106" i="2"/>
  <c r="AE106" i="2"/>
  <c r="AF106" i="2"/>
  <c r="AG106" i="2"/>
  <c r="AH106" i="2"/>
  <c r="AI106" i="2"/>
  <c r="AJ106" i="2"/>
  <c r="AK106" i="2"/>
  <c r="AL106" i="2"/>
  <c r="AM106" i="2"/>
  <c r="AN106" i="2"/>
  <c r="AO106" i="2"/>
  <c r="AP106" i="2"/>
  <c r="AQ106" i="2"/>
  <c r="AR106" i="2"/>
  <c r="AS106" i="2"/>
  <c r="AT106" i="2"/>
  <c r="AU106" i="2"/>
  <c r="AV106" i="2"/>
  <c r="AW106" i="2"/>
  <c r="AX106" i="2"/>
  <c r="AY106" i="2"/>
  <c r="AZ106" i="2"/>
  <c r="BA106" i="2"/>
  <c r="BB106" i="2"/>
  <c r="BC106" i="2"/>
  <c r="BD106" i="2"/>
  <c r="BE106" i="2"/>
  <c r="BF106" i="2"/>
  <c r="BG106" i="2"/>
  <c r="BH106" i="2"/>
  <c r="BI106" i="2"/>
  <c r="BJ106" i="2"/>
  <c r="BK106" i="2"/>
  <c r="BL106" i="2"/>
  <c r="BM106" i="2"/>
  <c r="BN106" i="2"/>
  <c r="BO106" i="2"/>
  <c r="BP106" i="2"/>
  <c r="BQ106" i="2"/>
  <c r="BR106" i="2"/>
  <c r="BS106" i="2"/>
  <c r="BT106" i="2"/>
  <c r="BU106" i="2"/>
  <c r="BV106" i="2"/>
  <c r="BX106" i="2"/>
  <c r="BY106" i="2"/>
  <c r="BZ106" i="2"/>
  <c r="CA106" i="2"/>
  <c r="CB106" i="2"/>
  <c r="CC106" i="2"/>
  <c r="CD106" i="2"/>
  <c r="CE106" i="2"/>
  <c r="CF106" i="2"/>
  <c r="CG106" i="2"/>
  <c r="CH106" i="2"/>
  <c r="CI106" i="2"/>
  <c r="CJ106" i="2"/>
  <c r="CK106" i="2"/>
  <c r="CL106" i="2"/>
  <c r="CM106" i="2"/>
  <c r="CN106" i="2"/>
  <c r="CO106" i="2"/>
  <c r="CP106" i="2"/>
  <c r="CQ106" i="2"/>
  <c r="CR106" i="2"/>
  <c r="CS106" i="2"/>
  <c r="CT106" i="2"/>
  <c r="CU106" i="2"/>
  <c r="CV106" i="2"/>
  <c r="CW106" i="2"/>
  <c r="CX106" i="2"/>
  <c r="CY106" i="2"/>
  <c r="L107" i="2"/>
  <c r="M107" i="2"/>
  <c r="N107" i="2"/>
  <c r="O107" i="2"/>
  <c r="P107" i="2"/>
  <c r="Q107" i="2"/>
  <c r="R107" i="2"/>
  <c r="S107" i="2"/>
  <c r="T107" i="2"/>
  <c r="U107" i="2"/>
  <c r="V107" i="2"/>
  <c r="Y107" i="2"/>
  <c r="Z107" i="2"/>
  <c r="AA107" i="2"/>
  <c r="AB107" i="2"/>
  <c r="AC107" i="2"/>
  <c r="AD107" i="2"/>
  <c r="AE107" i="2"/>
  <c r="AF107" i="2"/>
  <c r="AG107" i="2"/>
  <c r="AH107" i="2"/>
  <c r="AI107" i="2"/>
  <c r="AJ107" i="2"/>
  <c r="AK107" i="2"/>
  <c r="AL107" i="2"/>
  <c r="AM107" i="2"/>
  <c r="AN107" i="2"/>
  <c r="AO107" i="2"/>
  <c r="AP107" i="2"/>
  <c r="AQ107" i="2"/>
  <c r="AR107" i="2"/>
  <c r="AS107" i="2"/>
  <c r="AT107" i="2"/>
  <c r="AU107" i="2"/>
  <c r="AV107" i="2"/>
  <c r="AW107" i="2"/>
  <c r="AX107" i="2"/>
  <c r="AY107" i="2"/>
  <c r="AZ107" i="2"/>
  <c r="BA107" i="2"/>
  <c r="BB107" i="2"/>
  <c r="BC107" i="2"/>
  <c r="BD107" i="2"/>
  <c r="BE107" i="2"/>
  <c r="BF107" i="2"/>
  <c r="BG107" i="2"/>
  <c r="BH107" i="2"/>
  <c r="BI107" i="2"/>
  <c r="BJ107" i="2"/>
  <c r="BK107" i="2"/>
  <c r="BL107" i="2"/>
  <c r="BM107" i="2"/>
  <c r="BN107" i="2"/>
  <c r="BO107" i="2"/>
  <c r="BP107" i="2"/>
  <c r="BQ107" i="2"/>
  <c r="BR107" i="2"/>
  <c r="BS107" i="2"/>
  <c r="BT107" i="2"/>
  <c r="BU107" i="2"/>
  <c r="BV107" i="2"/>
  <c r="BX107" i="2"/>
  <c r="BY107" i="2"/>
  <c r="BZ107" i="2"/>
  <c r="CA107" i="2"/>
  <c r="CB107" i="2"/>
  <c r="CC107" i="2"/>
  <c r="CD107" i="2"/>
  <c r="CE107" i="2"/>
  <c r="CF107" i="2"/>
  <c r="CG107" i="2"/>
  <c r="CH107" i="2"/>
  <c r="CI107" i="2"/>
  <c r="CJ107" i="2"/>
  <c r="CK107" i="2"/>
  <c r="CL107" i="2"/>
  <c r="CM107" i="2"/>
  <c r="CN107" i="2"/>
  <c r="CO107" i="2"/>
  <c r="CP107" i="2"/>
  <c r="CQ107" i="2"/>
  <c r="CR107" i="2"/>
  <c r="CS107" i="2"/>
  <c r="CT107" i="2"/>
  <c r="CU107" i="2"/>
  <c r="CV107" i="2"/>
  <c r="CW107" i="2"/>
  <c r="CX107" i="2"/>
  <c r="CY107" i="2"/>
  <c r="L108" i="2"/>
  <c r="M108" i="2"/>
  <c r="N108" i="2"/>
  <c r="O108" i="2"/>
  <c r="P108" i="2"/>
  <c r="Q108" i="2"/>
  <c r="R108" i="2"/>
  <c r="S108" i="2"/>
  <c r="T108" i="2"/>
  <c r="U108" i="2"/>
  <c r="V108" i="2"/>
  <c r="Y108" i="2"/>
  <c r="Z108" i="2"/>
  <c r="AA108" i="2"/>
  <c r="AB108" i="2"/>
  <c r="AC108" i="2"/>
  <c r="AD108" i="2"/>
  <c r="AE108" i="2"/>
  <c r="AF108" i="2"/>
  <c r="AG108" i="2"/>
  <c r="AH108" i="2"/>
  <c r="AI108" i="2"/>
  <c r="AJ108" i="2"/>
  <c r="AK108" i="2"/>
  <c r="AL108" i="2"/>
  <c r="AM108" i="2"/>
  <c r="AN108" i="2"/>
  <c r="AO108" i="2"/>
  <c r="AP108" i="2"/>
  <c r="AQ108" i="2"/>
  <c r="AR108" i="2"/>
  <c r="AS108" i="2"/>
  <c r="AT108" i="2"/>
  <c r="AU108" i="2"/>
  <c r="AV108" i="2"/>
  <c r="AW108" i="2"/>
  <c r="AX108" i="2"/>
  <c r="AY108" i="2"/>
  <c r="AZ108" i="2"/>
  <c r="BA108" i="2"/>
  <c r="BB108" i="2"/>
  <c r="BC108" i="2"/>
  <c r="BD108" i="2"/>
  <c r="BE108" i="2"/>
  <c r="BF108" i="2"/>
  <c r="BG108" i="2"/>
  <c r="BH108" i="2"/>
  <c r="BI108" i="2"/>
  <c r="BJ108" i="2"/>
  <c r="BK108" i="2"/>
  <c r="BL108" i="2"/>
  <c r="BM108" i="2"/>
  <c r="BN108" i="2"/>
  <c r="BO108" i="2"/>
  <c r="BP108" i="2"/>
  <c r="BQ108" i="2"/>
  <c r="BR108" i="2"/>
  <c r="BS108" i="2"/>
  <c r="BT108" i="2"/>
  <c r="BU108" i="2"/>
  <c r="BV108" i="2"/>
  <c r="BX108" i="2"/>
  <c r="BY108" i="2"/>
  <c r="BZ108" i="2"/>
  <c r="CA108" i="2"/>
  <c r="CB108" i="2"/>
  <c r="CC108" i="2"/>
  <c r="CD108" i="2"/>
  <c r="CE108" i="2"/>
  <c r="CF108" i="2"/>
  <c r="CG108" i="2"/>
  <c r="CH108" i="2"/>
  <c r="CI108" i="2"/>
  <c r="CJ108" i="2"/>
  <c r="CK108" i="2"/>
  <c r="CL108" i="2"/>
  <c r="CM108" i="2"/>
  <c r="CN108" i="2"/>
  <c r="CO108" i="2"/>
  <c r="CP108" i="2"/>
  <c r="CQ108" i="2"/>
  <c r="CR108" i="2"/>
  <c r="CS108" i="2"/>
  <c r="CT108" i="2"/>
  <c r="CU108" i="2"/>
  <c r="CV108" i="2"/>
  <c r="CW108" i="2"/>
  <c r="CX108" i="2"/>
  <c r="CY108" i="2"/>
  <c r="L109" i="2"/>
  <c r="M109" i="2"/>
  <c r="N109" i="2"/>
  <c r="O109" i="2"/>
  <c r="P109" i="2"/>
  <c r="Q109" i="2"/>
  <c r="R109" i="2"/>
  <c r="S109" i="2"/>
  <c r="T109" i="2"/>
  <c r="U109" i="2"/>
  <c r="V109" i="2"/>
  <c r="Y109" i="2"/>
  <c r="Z109" i="2"/>
  <c r="AA109" i="2"/>
  <c r="AB109" i="2"/>
  <c r="AC109" i="2"/>
  <c r="AD109" i="2"/>
  <c r="AE109" i="2"/>
  <c r="AF109" i="2"/>
  <c r="AG109" i="2"/>
  <c r="AH109" i="2"/>
  <c r="AI109" i="2"/>
  <c r="AJ109" i="2"/>
  <c r="AK109" i="2"/>
  <c r="AL109" i="2"/>
  <c r="AM109" i="2"/>
  <c r="AN109" i="2"/>
  <c r="AO109" i="2"/>
  <c r="AP109" i="2"/>
  <c r="AQ109" i="2"/>
  <c r="AR109" i="2"/>
  <c r="AS109" i="2"/>
  <c r="AT109" i="2"/>
  <c r="AU109" i="2"/>
  <c r="AV109" i="2"/>
  <c r="AW109" i="2"/>
  <c r="AX109" i="2"/>
  <c r="AY109" i="2"/>
  <c r="AZ109" i="2"/>
  <c r="BA109" i="2"/>
  <c r="BB109" i="2"/>
  <c r="BC109" i="2"/>
  <c r="BD109" i="2"/>
  <c r="BE109" i="2"/>
  <c r="BF109" i="2"/>
  <c r="BG109" i="2"/>
  <c r="BH109" i="2"/>
  <c r="BI109" i="2"/>
  <c r="BJ109" i="2"/>
  <c r="BK109" i="2"/>
  <c r="BL109" i="2"/>
  <c r="BM109" i="2"/>
  <c r="BN109" i="2"/>
  <c r="BO109" i="2"/>
  <c r="BP109" i="2"/>
  <c r="BQ109" i="2"/>
  <c r="BR109" i="2"/>
  <c r="BS109" i="2"/>
  <c r="BT109" i="2"/>
  <c r="BU109" i="2"/>
  <c r="BV109" i="2"/>
  <c r="BX109" i="2"/>
  <c r="BY109" i="2"/>
  <c r="BZ109" i="2"/>
  <c r="CA109" i="2"/>
  <c r="CB109" i="2"/>
  <c r="CC109" i="2"/>
  <c r="CD109" i="2"/>
  <c r="CE109" i="2"/>
  <c r="CF109" i="2"/>
  <c r="CG109" i="2"/>
  <c r="CH109" i="2"/>
  <c r="CI109" i="2"/>
  <c r="CJ109" i="2"/>
  <c r="CK109" i="2"/>
  <c r="CL109" i="2"/>
  <c r="CM109" i="2"/>
  <c r="CN109" i="2"/>
  <c r="CO109" i="2"/>
  <c r="CP109" i="2"/>
  <c r="CQ109" i="2"/>
  <c r="CR109" i="2"/>
  <c r="CS109" i="2"/>
  <c r="CT109" i="2"/>
  <c r="CU109" i="2"/>
  <c r="CV109" i="2"/>
  <c r="CW109" i="2"/>
  <c r="CX109" i="2"/>
  <c r="CY109" i="2"/>
  <c r="L110" i="2"/>
  <c r="M110" i="2"/>
  <c r="N110" i="2"/>
  <c r="O110" i="2"/>
  <c r="P110" i="2"/>
  <c r="Q110" i="2"/>
  <c r="R110" i="2"/>
  <c r="S110" i="2"/>
  <c r="T110" i="2"/>
  <c r="U110" i="2"/>
  <c r="V110" i="2"/>
  <c r="Y110" i="2"/>
  <c r="Z110" i="2"/>
  <c r="AA110" i="2"/>
  <c r="AB110" i="2"/>
  <c r="AC110" i="2"/>
  <c r="AD110" i="2"/>
  <c r="AE110" i="2"/>
  <c r="AF110" i="2"/>
  <c r="AG110" i="2"/>
  <c r="AH110" i="2"/>
  <c r="AI110" i="2"/>
  <c r="AJ110" i="2"/>
  <c r="AK110" i="2"/>
  <c r="AL110" i="2"/>
  <c r="AM110" i="2"/>
  <c r="AN110" i="2"/>
  <c r="AO110" i="2"/>
  <c r="AP110" i="2"/>
  <c r="AQ110" i="2"/>
  <c r="AR110" i="2"/>
  <c r="AS110" i="2"/>
  <c r="AT110" i="2"/>
  <c r="AU110" i="2"/>
  <c r="AV110" i="2"/>
  <c r="AW110" i="2"/>
  <c r="AX110" i="2"/>
  <c r="AY110" i="2"/>
  <c r="AZ110" i="2"/>
  <c r="BA110" i="2"/>
  <c r="BB110" i="2"/>
  <c r="BC110" i="2"/>
  <c r="BD110" i="2"/>
  <c r="BE110" i="2"/>
  <c r="BF110" i="2"/>
  <c r="BG110" i="2"/>
  <c r="BH110" i="2"/>
  <c r="BI110" i="2"/>
  <c r="BJ110" i="2"/>
  <c r="BK110" i="2"/>
  <c r="BL110" i="2"/>
  <c r="BM110" i="2"/>
  <c r="BN110" i="2"/>
  <c r="BO110" i="2"/>
  <c r="BP110" i="2"/>
  <c r="BQ110" i="2"/>
  <c r="BR110" i="2"/>
  <c r="BS110" i="2"/>
  <c r="BT110" i="2"/>
  <c r="BU110" i="2"/>
  <c r="BV110" i="2"/>
  <c r="BX110" i="2"/>
  <c r="BY110" i="2"/>
  <c r="BZ110" i="2"/>
  <c r="CA110" i="2"/>
  <c r="CB110" i="2"/>
  <c r="CC110" i="2"/>
  <c r="CD110" i="2"/>
  <c r="CE110" i="2"/>
  <c r="CF110" i="2"/>
  <c r="CG110" i="2"/>
  <c r="CH110" i="2"/>
  <c r="CI110" i="2"/>
  <c r="CJ110" i="2"/>
  <c r="CK110" i="2"/>
  <c r="CL110" i="2"/>
  <c r="CM110" i="2"/>
  <c r="CN110" i="2"/>
  <c r="CO110" i="2"/>
  <c r="CP110" i="2"/>
  <c r="CQ110" i="2"/>
  <c r="CR110" i="2"/>
  <c r="CS110" i="2"/>
  <c r="CT110" i="2"/>
  <c r="CU110" i="2"/>
  <c r="CV110" i="2"/>
  <c r="CW110" i="2"/>
  <c r="CX110" i="2"/>
  <c r="CY110" i="2"/>
  <c r="L111" i="2"/>
  <c r="M111" i="2"/>
  <c r="N111" i="2"/>
  <c r="O111" i="2"/>
  <c r="P111" i="2"/>
  <c r="Q111" i="2"/>
  <c r="R111" i="2"/>
  <c r="S111" i="2"/>
  <c r="T111" i="2"/>
  <c r="U111" i="2"/>
  <c r="V111" i="2"/>
  <c r="Y111" i="2"/>
  <c r="Z111" i="2"/>
  <c r="AA111" i="2"/>
  <c r="AB111" i="2"/>
  <c r="AC111" i="2"/>
  <c r="AD111" i="2"/>
  <c r="AE111" i="2"/>
  <c r="AF111" i="2"/>
  <c r="AG111" i="2"/>
  <c r="AH111" i="2"/>
  <c r="AI111" i="2"/>
  <c r="AJ111" i="2"/>
  <c r="AK111" i="2"/>
  <c r="AL111" i="2"/>
  <c r="AM111" i="2"/>
  <c r="AN111" i="2"/>
  <c r="AO111" i="2"/>
  <c r="AP111" i="2"/>
  <c r="AQ111" i="2"/>
  <c r="AR111" i="2"/>
  <c r="AS111" i="2"/>
  <c r="AT111" i="2"/>
  <c r="AU111" i="2"/>
  <c r="AV111" i="2"/>
  <c r="AW111" i="2"/>
  <c r="AX111" i="2"/>
  <c r="AY111" i="2"/>
  <c r="AZ111" i="2"/>
  <c r="BA111" i="2"/>
  <c r="BB111" i="2"/>
  <c r="BC111" i="2"/>
  <c r="BD111" i="2"/>
  <c r="BE111" i="2"/>
  <c r="BF111" i="2"/>
  <c r="BG111" i="2"/>
  <c r="BH111" i="2"/>
  <c r="BI111" i="2"/>
  <c r="BJ111" i="2"/>
  <c r="BK111" i="2"/>
  <c r="BL111" i="2"/>
  <c r="BM111" i="2"/>
  <c r="BN111" i="2"/>
  <c r="BO111" i="2"/>
  <c r="BP111" i="2"/>
  <c r="BQ111" i="2"/>
  <c r="BR111" i="2"/>
  <c r="BS111" i="2"/>
  <c r="BT111" i="2"/>
  <c r="BU111" i="2"/>
  <c r="BV111" i="2"/>
  <c r="BX111" i="2"/>
  <c r="BY111" i="2"/>
  <c r="BZ111" i="2"/>
  <c r="CA111" i="2"/>
  <c r="CB111" i="2"/>
  <c r="CC111" i="2"/>
  <c r="CD111" i="2"/>
  <c r="CE111" i="2"/>
  <c r="CF111" i="2"/>
  <c r="CG111" i="2"/>
  <c r="CH111" i="2"/>
  <c r="CI111" i="2"/>
  <c r="CJ111" i="2"/>
  <c r="CK111" i="2"/>
  <c r="CL111" i="2"/>
  <c r="CM111" i="2"/>
  <c r="CN111" i="2"/>
  <c r="CO111" i="2"/>
  <c r="CP111" i="2"/>
  <c r="CQ111" i="2"/>
  <c r="CR111" i="2"/>
  <c r="CS111" i="2"/>
  <c r="CT111" i="2"/>
  <c r="CU111" i="2"/>
  <c r="CV111" i="2"/>
  <c r="CW111" i="2"/>
  <c r="CX111" i="2"/>
  <c r="CY111" i="2"/>
  <c r="L100" i="2"/>
  <c r="M100" i="2"/>
  <c r="N100" i="2"/>
  <c r="O100" i="2"/>
  <c r="P100" i="2"/>
  <c r="Q100" i="2"/>
  <c r="R100" i="2"/>
  <c r="S100" i="2"/>
  <c r="T100" i="2"/>
  <c r="U100" i="2"/>
  <c r="V100" i="2"/>
  <c r="Y100" i="2"/>
  <c r="Z100" i="2"/>
  <c r="AA100" i="2"/>
  <c r="AB100" i="2"/>
  <c r="AC100" i="2"/>
  <c r="AD100" i="2"/>
  <c r="AE100" i="2"/>
  <c r="AF100" i="2"/>
  <c r="AG100" i="2"/>
  <c r="AH100" i="2"/>
  <c r="AI100" i="2"/>
  <c r="AJ100" i="2"/>
  <c r="AK100" i="2"/>
  <c r="AL100" i="2"/>
  <c r="AM100" i="2"/>
  <c r="AN100" i="2"/>
  <c r="AO100" i="2"/>
  <c r="AP100" i="2"/>
  <c r="AQ100" i="2"/>
  <c r="AR100" i="2"/>
  <c r="AS100" i="2"/>
  <c r="AT100" i="2"/>
  <c r="AU100" i="2"/>
  <c r="AV100" i="2"/>
  <c r="AW100" i="2"/>
  <c r="AX100" i="2"/>
  <c r="AY100" i="2"/>
  <c r="AZ100" i="2"/>
  <c r="BA100" i="2"/>
  <c r="BB100" i="2"/>
  <c r="BC100" i="2"/>
  <c r="BD100" i="2"/>
  <c r="BE100" i="2"/>
  <c r="BF100" i="2"/>
  <c r="BG100" i="2"/>
  <c r="BH100" i="2"/>
  <c r="BI100" i="2"/>
  <c r="BJ100" i="2"/>
  <c r="BK100" i="2"/>
  <c r="BL100" i="2"/>
  <c r="BM100" i="2"/>
  <c r="BN100" i="2"/>
  <c r="BO100" i="2"/>
  <c r="BP100" i="2"/>
  <c r="BQ100" i="2"/>
  <c r="BR100" i="2"/>
  <c r="BS100" i="2"/>
  <c r="BT100" i="2"/>
  <c r="BU100" i="2"/>
  <c r="BV100" i="2"/>
  <c r="BX100" i="2"/>
  <c r="BY100" i="2"/>
  <c r="BZ100" i="2"/>
  <c r="CA100" i="2"/>
  <c r="CB100" i="2"/>
  <c r="CC100" i="2"/>
  <c r="CD100" i="2"/>
  <c r="CE100" i="2"/>
  <c r="CF100" i="2"/>
  <c r="CG100" i="2"/>
  <c r="CH100" i="2"/>
  <c r="CI100" i="2"/>
  <c r="CJ100" i="2"/>
  <c r="CK100" i="2"/>
  <c r="CL100" i="2"/>
  <c r="CM100" i="2"/>
  <c r="CN100" i="2"/>
  <c r="CO100" i="2"/>
  <c r="CP100" i="2"/>
  <c r="CQ100" i="2"/>
  <c r="CR100" i="2"/>
  <c r="CS100" i="2"/>
  <c r="CT100" i="2"/>
  <c r="CU100" i="2"/>
  <c r="CV100" i="2"/>
  <c r="CW100" i="2"/>
  <c r="CX100" i="2"/>
  <c r="CY100" i="2"/>
  <c r="L101" i="2"/>
  <c r="M101" i="2"/>
  <c r="N101" i="2"/>
  <c r="O101" i="2"/>
  <c r="P101" i="2"/>
  <c r="Q101" i="2"/>
  <c r="R101" i="2"/>
  <c r="S101" i="2"/>
  <c r="T101" i="2"/>
  <c r="U101" i="2"/>
  <c r="V101" i="2"/>
  <c r="Y101" i="2"/>
  <c r="Z101" i="2"/>
  <c r="AA101" i="2"/>
  <c r="AB101" i="2"/>
  <c r="AC101" i="2"/>
  <c r="AD101" i="2"/>
  <c r="AE101" i="2"/>
  <c r="AF101" i="2"/>
  <c r="AG101" i="2"/>
  <c r="AH101" i="2"/>
  <c r="AI101" i="2"/>
  <c r="AJ101" i="2"/>
  <c r="AK101" i="2"/>
  <c r="AL101" i="2"/>
  <c r="AM101" i="2"/>
  <c r="AN101" i="2"/>
  <c r="AO101" i="2"/>
  <c r="AP101" i="2"/>
  <c r="AQ101" i="2"/>
  <c r="AR101" i="2"/>
  <c r="AS101" i="2"/>
  <c r="AT101" i="2"/>
  <c r="AU101" i="2"/>
  <c r="AV101" i="2"/>
  <c r="AW101" i="2"/>
  <c r="AX101" i="2"/>
  <c r="AY101" i="2"/>
  <c r="AZ101" i="2"/>
  <c r="BA101" i="2"/>
  <c r="BB101" i="2"/>
  <c r="BC101" i="2"/>
  <c r="BD101" i="2"/>
  <c r="BE101" i="2"/>
  <c r="BF101" i="2"/>
  <c r="BG101" i="2"/>
  <c r="BH101" i="2"/>
  <c r="BI101" i="2"/>
  <c r="BJ101" i="2"/>
  <c r="BK101" i="2"/>
  <c r="BL101" i="2"/>
  <c r="BM101" i="2"/>
  <c r="BN101" i="2"/>
  <c r="BO101" i="2"/>
  <c r="BP101" i="2"/>
  <c r="BQ101" i="2"/>
  <c r="BR101" i="2"/>
  <c r="BS101" i="2"/>
  <c r="BT101" i="2"/>
  <c r="BU101" i="2"/>
  <c r="BV101" i="2"/>
  <c r="BX101" i="2"/>
  <c r="BY101" i="2"/>
  <c r="BZ101" i="2"/>
  <c r="CA101" i="2"/>
  <c r="CB101" i="2"/>
  <c r="CC101" i="2"/>
  <c r="CD101" i="2"/>
  <c r="CE101" i="2"/>
  <c r="CF101" i="2"/>
  <c r="CG101" i="2"/>
  <c r="CH101" i="2"/>
  <c r="CI101" i="2"/>
  <c r="CJ101" i="2"/>
  <c r="CK101" i="2"/>
  <c r="CL101" i="2"/>
  <c r="CM101" i="2"/>
  <c r="CN101" i="2"/>
  <c r="CO101" i="2"/>
  <c r="CP101" i="2"/>
  <c r="CQ101" i="2"/>
  <c r="CR101" i="2"/>
  <c r="CS101" i="2"/>
  <c r="CT101" i="2"/>
  <c r="CU101" i="2"/>
  <c r="CV101" i="2"/>
  <c r="CW101" i="2"/>
  <c r="CX101" i="2"/>
  <c r="CY101" i="2"/>
  <c r="L102" i="2"/>
  <c r="M102" i="2"/>
  <c r="N102" i="2"/>
  <c r="O102" i="2"/>
  <c r="P102" i="2"/>
  <c r="Q102" i="2"/>
  <c r="R102" i="2"/>
  <c r="S102" i="2"/>
  <c r="T102" i="2"/>
  <c r="U102" i="2"/>
  <c r="V102" i="2"/>
  <c r="Y102" i="2"/>
  <c r="Z102" i="2"/>
  <c r="AA102" i="2"/>
  <c r="AB102" i="2"/>
  <c r="AC102" i="2"/>
  <c r="AD102" i="2"/>
  <c r="AE102" i="2"/>
  <c r="AF102" i="2"/>
  <c r="AG102" i="2"/>
  <c r="AH102" i="2"/>
  <c r="AI102" i="2"/>
  <c r="AJ102" i="2"/>
  <c r="AK102" i="2"/>
  <c r="AL102" i="2"/>
  <c r="AM102" i="2"/>
  <c r="AN102" i="2"/>
  <c r="AO102" i="2"/>
  <c r="AP102" i="2"/>
  <c r="AQ102" i="2"/>
  <c r="AR102" i="2"/>
  <c r="AS102" i="2"/>
  <c r="AT102" i="2"/>
  <c r="AU102" i="2"/>
  <c r="AV102" i="2"/>
  <c r="AW102" i="2"/>
  <c r="AX102" i="2"/>
  <c r="AY102" i="2"/>
  <c r="AZ102" i="2"/>
  <c r="BA102" i="2"/>
  <c r="BB102" i="2"/>
  <c r="BC102" i="2"/>
  <c r="BD102" i="2"/>
  <c r="BE102" i="2"/>
  <c r="BF102" i="2"/>
  <c r="BG102" i="2"/>
  <c r="BH102" i="2"/>
  <c r="BI102" i="2"/>
  <c r="BJ102" i="2"/>
  <c r="BK102" i="2"/>
  <c r="BL102" i="2"/>
  <c r="BM102" i="2"/>
  <c r="BN102" i="2"/>
  <c r="BO102" i="2"/>
  <c r="BP102" i="2"/>
  <c r="BQ102" i="2"/>
  <c r="BR102" i="2"/>
  <c r="BS102" i="2"/>
  <c r="BT102" i="2"/>
  <c r="BU102" i="2"/>
  <c r="BV102" i="2"/>
  <c r="BX102" i="2"/>
  <c r="BY102" i="2"/>
  <c r="BZ102" i="2"/>
  <c r="CA102" i="2"/>
  <c r="CB102" i="2"/>
  <c r="CC102" i="2"/>
  <c r="CD102" i="2"/>
  <c r="CE102" i="2"/>
  <c r="CF102" i="2"/>
  <c r="CG102" i="2"/>
  <c r="CH102" i="2"/>
  <c r="CI102" i="2"/>
  <c r="CJ102" i="2"/>
  <c r="CK102" i="2"/>
  <c r="CL102" i="2"/>
  <c r="CM102" i="2"/>
  <c r="CN102" i="2"/>
  <c r="CO102" i="2"/>
  <c r="CP102" i="2"/>
  <c r="CQ102" i="2"/>
  <c r="CR102" i="2"/>
  <c r="CS102" i="2"/>
  <c r="CT102" i="2"/>
  <c r="CU102" i="2"/>
  <c r="CV102" i="2"/>
  <c r="CW102" i="2"/>
  <c r="CX102" i="2"/>
  <c r="CY102" i="2"/>
  <c r="L103" i="2"/>
  <c r="M103" i="2"/>
  <c r="N103" i="2"/>
  <c r="O103" i="2"/>
  <c r="P103" i="2"/>
  <c r="Q103" i="2"/>
  <c r="R103" i="2"/>
  <c r="S103" i="2"/>
  <c r="T103" i="2"/>
  <c r="U103" i="2"/>
  <c r="V103" i="2"/>
  <c r="Y103" i="2"/>
  <c r="Z103" i="2"/>
  <c r="AA103" i="2"/>
  <c r="AB103" i="2"/>
  <c r="AC103" i="2"/>
  <c r="AD103" i="2"/>
  <c r="AE103" i="2"/>
  <c r="AF103" i="2"/>
  <c r="AG103" i="2"/>
  <c r="AH103" i="2"/>
  <c r="AI103" i="2"/>
  <c r="AJ103" i="2"/>
  <c r="AK103" i="2"/>
  <c r="AL103" i="2"/>
  <c r="AM103" i="2"/>
  <c r="AN103" i="2"/>
  <c r="AO103" i="2"/>
  <c r="AP103" i="2"/>
  <c r="AQ103" i="2"/>
  <c r="AR103" i="2"/>
  <c r="AS103" i="2"/>
  <c r="AT103" i="2"/>
  <c r="AU103" i="2"/>
  <c r="AV103" i="2"/>
  <c r="AW103" i="2"/>
  <c r="AX103" i="2"/>
  <c r="AY103" i="2"/>
  <c r="AZ103" i="2"/>
  <c r="BA103" i="2"/>
  <c r="BB103" i="2"/>
  <c r="BC103" i="2"/>
  <c r="BD103" i="2"/>
  <c r="BE103" i="2"/>
  <c r="BF103" i="2"/>
  <c r="BG103" i="2"/>
  <c r="BH103" i="2"/>
  <c r="BI103" i="2"/>
  <c r="BJ103" i="2"/>
  <c r="BK103" i="2"/>
  <c r="BL103" i="2"/>
  <c r="BM103" i="2"/>
  <c r="BN103" i="2"/>
  <c r="BO103" i="2"/>
  <c r="BP103" i="2"/>
  <c r="BQ103" i="2"/>
  <c r="BR103" i="2"/>
  <c r="BS103" i="2"/>
  <c r="BT103" i="2"/>
  <c r="BU103" i="2"/>
  <c r="BV103" i="2"/>
  <c r="BX103" i="2"/>
  <c r="BY103" i="2"/>
  <c r="BZ103" i="2"/>
  <c r="CA103" i="2"/>
  <c r="CB103" i="2"/>
  <c r="CC103" i="2"/>
  <c r="CD103" i="2"/>
  <c r="CE103" i="2"/>
  <c r="CF103" i="2"/>
  <c r="CG103" i="2"/>
  <c r="CH103" i="2"/>
  <c r="CI103" i="2"/>
  <c r="CJ103" i="2"/>
  <c r="CK103" i="2"/>
  <c r="CL103" i="2"/>
  <c r="CM103" i="2"/>
  <c r="CN103" i="2"/>
  <c r="CO103" i="2"/>
  <c r="CP103" i="2"/>
  <c r="CQ103" i="2"/>
  <c r="CR103" i="2"/>
  <c r="CS103" i="2"/>
  <c r="CT103" i="2"/>
  <c r="CU103" i="2"/>
  <c r="CV103" i="2"/>
  <c r="CW103" i="2"/>
  <c r="CX103" i="2"/>
  <c r="CY103" i="2"/>
  <c r="V3" i="2" l="1"/>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12" i="2"/>
  <c r="V113" i="2"/>
  <c r="K3"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12" i="2"/>
  <c r="U113"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12" i="2"/>
  <c r="T113"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12" i="2"/>
  <c r="S113"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12" i="2"/>
  <c r="R113"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12" i="2"/>
  <c r="Q113"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12" i="2"/>
  <c r="P113"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12" i="2"/>
  <c r="O113"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12" i="2"/>
  <c r="N113"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12" i="2"/>
  <c r="M113"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12" i="2"/>
  <c r="L113" i="2"/>
  <c r="CU3" i="2"/>
  <c r="CU4" i="2"/>
  <c r="CU5" i="2"/>
  <c r="CU6" i="2"/>
  <c r="CU7" i="2"/>
  <c r="CU8" i="2"/>
  <c r="CU9" i="2"/>
  <c r="CU10" i="2"/>
  <c r="CU11" i="2"/>
  <c r="CU12" i="2"/>
  <c r="CU13" i="2"/>
  <c r="CU14" i="2"/>
  <c r="CU15" i="2"/>
  <c r="CU16" i="2"/>
  <c r="CU17" i="2"/>
  <c r="CU18" i="2"/>
  <c r="CU19" i="2"/>
  <c r="CU20" i="2"/>
  <c r="CU21" i="2"/>
  <c r="CU22" i="2"/>
  <c r="CU23" i="2"/>
  <c r="CU24" i="2"/>
  <c r="CU25" i="2"/>
  <c r="CU26" i="2"/>
  <c r="CU27" i="2"/>
  <c r="CU28" i="2"/>
  <c r="CU29" i="2"/>
  <c r="CU30" i="2"/>
  <c r="CU31" i="2"/>
  <c r="CU32" i="2"/>
  <c r="CU33" i="2"/>
  <c r="CU34" i="2"/>
  <c r="CU35" i="2"/>
  <c r="CU36" i="2"/>
  <c r="CU37" i="2"/>
  <c r="CU38" i="2"/>
  <c r="CU39" i="2"/>
  <c r="CU40" i="2"/>
  <c r="CU41" i="2"/>
  <c r="CU42" i="2"/>
  <c r="CU43" i="2"/>
  <c r="CU44" i="2"/>
  <c r="CU45" i="2"/>
  <c r="CU46" i="2"/>
  <c r="CU47" i="2"/>
  <c r="CU48" i="2"/>
  <c r="CU49" i="2"/>
  <c r="CU50" i="2"/>
  <c r="CU51" i="2"/>
  <c r="CU52" i="2"/>
  <c r="CU53" i="2"/>
  <c r="CU54" i="2"/>
  <c r="CU55" i="2"/>
  <c r="CU56" i="2"/>
  <c r="CU57" i="2"/>
  <c r="CU58" i="2"/>
  <c r="CU59" i="2"/>
  <c r="CU60" i="2"/>
  <c r="CU61" i="2"/>
  <c r="CU62" i="2"/>
  <c r="CU63" i="2"/>
  <c r="CU64" i="2"/>
  <c r="CU65" i="2"/>
  <c r="CU66" i="2"/>
  <c r="CU67" i="2"/>
  <c r="CU68" i="2"/>
  <c r="CU69" i="2"/>
  <c r="CU70" i="2"/>
  <c r="CU71" i="2"/>
  <c r="CU72" i="2"/>
  <c r="CU73" i="2"/>
  <c r="CU74" i="2"/>
  <c r="CU75" i="2"/>
  <c r="CU76" i="2"/>
  <c r="CU77" i="2"/>
  <c r="CU78" i="2"/>
  <c r="CU79" i="2"/>
  <c r="CU80" i="2"/>
  <c r="CU81" i="2"/>
  <c r="CU82" i="2"/>
  <c r="CU83" i="2"/>
  <c r="CU84" i="2"/>
  <c r="CU85" i="2"/>
  <c r="CU86" i="2"/>
  <c r="CU87" i="2"/>
  <c r="CU88" i="2"/>
  <c r="CU89" i="2"/>
  <c r="CU90" i="2"/>
  <c r="CU91" i="2"/>
  <c r="CU92" i="2"/>
  <c r="CU93" i="2"/>
  <c r="CU94" i="2"/>
  <c r="CU95" i="2"/>
  <c r="CU96" i="2"/>
  <c r="CU97" i="2"/>
  <c r="CU98" i="2"/>
  <c r="CU99" i="2"/>
  <c r="CU112" i="2"/>
  <c r="CU113" i="2"/>
  <c r="CV3" i="2"/>
  <c r="CV4" i="2"/>
  <c r="CV5" i="2"/>
  <c r="CV6" i="2"/>
  <c r="CV7" i="2"/>
  <c r="CV8" i="2"/>
  <c r="CV9" i="2"/>
  <c r="CV10" i="2"/>
  <c r="CV11" i="2"/>
  <c r="CV12" i="2"/>
  <c r="CV13" i="2"/>
  <c r="CV14" i="2"/>
  <c r="CV15" i="2"/>
  <c r="CV16" i="2"/>
  <c r="CV17" i="2"/>
  <c r="CV18" i="2"/>
  <c r="CV19" i="2"/>
  <c r="CV20" i="2"/>
  <c r="CV21" i="2"/>
  <c r="CV22" i="2"/>
  <c r="CV23" i="2"/>
  <c r="CV24" i="2"/>
  <c r="CV25" i="2"/>
  <c r="CV26" i="2"/>
  <c r="CV27" i="2"/>
  <c r="CV28" i="2"/>
  <c r="CV29" i="2"/>
  <c r="CV30" i="2"/>
  <c r="CV31" i="2"/>
  <c r="CV32" i="2"/>
  <c r="CV33" i="2"/>
  <c r="CV34" i="2"/>
  <c r="CV35" i="2"/>
  <c r="CV36" i="2"/>
  <c r="CV37" i="2"/>
  <c r="CV38" i="2"/>
  <c r="CV39" i="2"/>
  <c r="CV40" i="2"/>
  <c r="CV41" i="2"/>
  <c r="CV42" i="2"/>
  <c r="CV43" i="2"/>
  <c r="CV44" i="2"/>
  <c r="CV45" i="2"/>
  <c r="CV46" i="2"/>
  <c r="CV47" i="2"/>
  <c r="CV48" i="2"/>
  <c r="CV49" i="2"/>
  <c r="CV50" i="2"/>
  <c r="CV51" i="2"/>
  <c r="CV52" i="2"/>
  <c r="CV53" i="2"/>
  <c r="CV54" i="2"/>
  <c r="CV55" i="2"/>
  <c r="CV56" i="2"/>
  <c r="CV57" i="2"/>
  <c r="CV58" i="2"/>
  <c r="CV59" i="2"/>
  <c r="CV60"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12" i="2"/>
  <c r="CV113" i="2"/>
  <c r="CW3" i="2"/>
  <c r="CW4" i="2"/>
  <c r="CW5" i="2"/>
  <c r="CW6" i="2"/>
  <c r="CW7" i="2"/>
  <c r="CW8" i="2"/>
  <c r="CW9" i="2"/>
  <c r="CW10" i="2"/>
  <c r="CW11" i="2"/>
  <c r="CW12" i="2"/>
  <c r="CW13" i="2"/>
  <c r="CW14" i="2"/>
  <c r="CW15" i="2"/>
  <c r="CW16" i="2"/>
  <c r="CW17" i="2"/>
  <c r="CW18" i="2"/>
  <c r="CW19" i="2"/>
  <c r="CW20" i="2"/>
  <c r="CW21" i="2"/>
  <c r="CW22" i="2"/>
  <c r="CW23" i="2"/>
  <c r="CW24" i="2"/>
  <c r="CW25" i="2"/>
  <c r="CW26" i="2"/>
  <c r="CW27" i="2"/>
  <c r="CW28" i="2"/>
  <c r="CW29" i="2"/>
  <c r="CW30" i="2"/>
  <c r="CW31" i="2"/>
  <c r="CW32" i="2"/>
  <c r="CW33" i="2"/>
  <c r="CW34" i="2"/>
  <c r="CW35" i="2"/>
  <c r="CW36" i="2"/>
  <c r="CW37" i="2"/>
  <c r="CW38" i="2"/>
  <c r="CW39" i="2"/>
  <c r="CW40" i="2"/>
  <c r="CW41" i="2"/>
  <c r="CW42" i="2"/>
  <c r="CW43" i="2"/>
  <c r="CW44" i="2"/>
  <c r="CW45" i="2"/>
  <c r="CW46" i="2"/>
  <c r="CW47" i="2"/>
  <c r="CW48" i="2"/>
  <c r="CW49" i="2"/>
  <c r="CW50" i="2"/>
  <c r="CW51" i="2"/>
  <c r="CW52" i="2"/>
  <c r="CW53" i="2"/>
  <c r="CW54" i="2"/>
  <c r="CW55" i="2"/>
  <c r="CW56" i="2"/>
  <c r="CW57" i="2"/>
  <c r="CW58" i="2"/>
  <c r="CW59" i="2"/>
  <c r="CW60"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7" i="2"/>
  <c r="CW98" i="2"/>
  <c r="CW99" i="2"/>
  <c r="CW112" i="2"/>
  <c r="CW113" i="2"/>
  <c r="CX3" i="2"/>
  <c r="CX4" i="2"/>
  <c r="CX5" i="2"/>
  <c r="CX6" i="2"/>
  <c r="CX7" i="2"/>
  <c r="CX8" i="2"/>
  <c r="CX9" i="2"/>
  <c r="CX10" i="2"/>
  <c r="CX11" i="2"/>
  <c r="CX12" i="2"/>
  <c r="CX13" i="2"/>
  <c r="CX14" i="2"/>
  <c r="CX15" i="2"/>
  <c r="CX16" i="2"/>
  <c r="CX17" i="2"/>
  <c r="CX18" i="2"/>
  <c r="CX19" i="2"/>
  <c r="CX20" i="2"/>
  <c r="CX21" i="2"/>
  <c r="CX22" i="2"/>
  <c r="CX23" i="2"/>
  <c r="CX24" i="2"/>
  <c r="CX25" i="2"/>
  <c r="CX26" i="2"/>
  <c r="CX27" i="2"/>
  <c r="CX28" i="2"/>
  <c r="CX29" i="2"/>
  <c r="CX30" i="2"/>
  <c r="CX31" i="2"/>
  <c r="CX32" i="2"/>
  <c r="CX33" i="2"/>
  <c r="CX34" i="2"/>
  <c r="CX35" i="2"/>
  <c r="CX36" i="2"/>
  <c r="CX37" i="2"/>
  <c r="CX38" i="2"/>
  <c r="CX39" i="2"/>
  <c r="CX40" i="2"/>
  <c r="CX41" i="2"/>
  <c r="CX42" i="2"/>
  <c r="CX43" i="2"/>
  <c r="CX44" i="2"/>
  <c r="CX45" i="2"/>
  <c r="CX46" i="2"/>
  <c r="CX47" i="2"/>
  <c r="CX48" i="2"/>
  <c r="CX49" i="2"/>
  <c r="CX50" i="2"/>
  <c r="CX51" i="2"/>
  <c r="CX52" i="2"/>
  <c r="CX53" i="2"/>
  <c r="CX54" i="2"/>
  <c r="CX55" i="2"/>
  <c r="CX56" i="2"/>
  <c r="CX57" i="2"/>
  <c r="CX58" i="2"/>
  <c r="CX59" i="2"/>
  <c r="CX60" i="2"/>
  <c r="CX61" i="2"/>
  <c r="CX62" i="2"/>
  <c r="CX63" i="2"/>
  <c r="CX64" i="2"/>
  <c r="CX65" i="2"/>
  <c r="CX66" i="2"/>
  <c r="CX67" i="2"/>
  <c r="CX68" i="2"/>
  <c r="CX69" i="2"/>
  <c r="CX70" i="2"/>
  <c r="CX71" i="2"/>
  <c r="CX72" i="2"/>
  <c r="CX73" i="2"/>
  <c r="CX74" i="2"/>
  <c r="CX75" i="2"/>
  <c r="CX76" i="2"/>
  <c r="CX77" i="2"/>
  <c r="CX78" i="2"/>
  <c r="CX79" i="2"/>
  <c r="CX80" i="2"/>
  <c r="CX81" i="2"/>
  <c r="CX82" i="2"/>
  <c r="CX83" i="2"/>
  <c r="CX84" i="2"/>
  <c r="CX85" i="2"/>
  <c r="CX86" i="2"/>
  <c r="CX87" i="2"/>
  <c r="CX88" i="2"/>
  <c r="CX89" i="2"/>
  <c r="CX90" i="2"/>
  <c r="CX91" i="2"/>
  <c r="CX92" i="2"/>
  <c r="CX93" i="2"/>
  <c r="CX94" i="2"/>
  <c r="CX95" i="2"/>
  <c r="CX96" i="2"/>
  <c r="CX97" i="2"/>
  <c r="CX98" i="2"/>
  <c r="CX99" i="2"/>
  <c r="CX112" i="2"/>
  <c r="CX113" i="2"/>
  <c r="CY3" i="2"/>
  <c r="CY4" i="2"/>
  <c r="CY5" i="2"/>
  <c r="CY6" i="2"/>
  <c r="CY7" i="2"/>
  <c r="CY8" i="2"/>
  <c r="CY9" i="2"/>
  <c r="CY10" i="2"/>
  <c r="CY11" i="2"/>
  <c r="CY12" i="2"/>
  <c r="CY13" i="2"/>
  <c r="CY14" i="2"/>
  <c r="CY15" i="2"/>
  <c r="CY16" i="2"/>
  <c r="CY17" i="2"/>
  <c r="CY18" i="2"/>
  <c r="CY19" i="2"/>
  <c r="CY20" i="2"/>
  <c r="CY21" i="2"/>
  <c r="CY22" i="2"/>
  <c r="CY23" i="2"/>
  <c r="CY24" i="2"/>
  <c r="CY25" i="2"/>
  <c r="CY26" i="2"/>
  <c r="CY27" i="2"/>
  <c r="CY28" i="2"/>
  <c r="CY29" i="2"/>
  <c r="CY30" i="2"/>
  <c r="CY31" i="2"/>
  <c r="CY32" i="2"/>
  <c r="CY33" i="2"/>
  <c r="CY34" i="2"/>
  <c r="CY35" i="2"/>
  <c r="CY36" i="2"/>
  <c r="CY37" i="2"/>
  <c r="CY38" i="2"/>
  <c r="CY39" i="2"/>
  <c r="CY40" i="2"/>
  <c r="CY41" i="2"/>
  <c r="CY42" i="2"/>
  <c r="CY43" i="2"/>
  <c r="CY44" i="2"/>
  <c r="CY45" i="2"/>
  <c r="CY46" i="2"/>
  <c r="CY47" i="2"/>
  <c r="CY48" i="2"/>
  <c r="CY49" i="2"/>
  <c r="CY50" i="2"/>
  <c r="CY51" i="2"/>
  <c r="CY52" i="2"/>
  <c r="CY53" i="2"/>
  <c r="CY54" i="2"/>
  <c r="CY55" i="2"/>
  <c r="CY56" i="2"/>
  <c r="CY57" i="2"/>
  <c r="CY58" i="2"/>
  <c r="CY59" i="2"/>
  <c r="CY60" i="2"/>
  <c r="CY61" i="2"/>
  <c r="CY62" i="2"/>
  <c r="CY63" i="2"/>
  <c r="CY64" i="2"/>
  <c r="CY65" i="2"/>
  <c r="CY66" i="2"/>
  <c r="CY67" i="2"/>
  <c r="CY68" i="2"/>
  <c r="CY69" i="2"/>
  <c r="CY70" i="2"/>
  <c r="CY71" i="2"/>
  <c r="CY72" i="2"/>
  <c r="CY73" i="2"/>
  <c r="CY74" i="2"/>
  <c r="CY75" i="2"/>
  <c r="CY76" i="2"/>
  <c r="CY77" i="2"/>
  <c r="CY78" i="2"/>
  <c r="CY79" i="2"/>
  <c r="CY80" i="2"/>
  <c r="CY81" i="2"/>
  <c r="CY82" i="2"/>
  <c r="CY83" i="2"/>
  <c r="CY84" i="2"/>
  <c r="CY85" i="2"/>
  <c r="CY86" i="2"/>
  <c r="CY87" i="2"/>
  <c r="CY88" i="2"/>
  <c r="CY89" i="2"/>
  <c r="CY90" i="2"/>
  <c r="CY91" i="2"/>
  <c r="CY92" i="2"/>
  <c r="CY93" i="2"/>
  <c r="CY94" i="2"/>
  <c r="CY95" i="2"/>
  <c r="CY96" i="2"/>
  <c r="CY97" i="2"/>
  <c r="CY98" i="2"/>
  <c r="CY99" i="2"/>
  <c r="CY112" i="2"/>
  <c r="CY113" i="2"/>
  <c r="CT3" i="2"/>
  <c r="CT4" i="2"/>
  <c r="CT5" i="2"/>
  <c r="CT6" i="2"/>
  <c r="CT7" i="2"/>
  <c r="CT8" i="2"/>
  <c r="CT9" i="2"/>
  <c r="CT10" i="2"/>
  <c r="CT11" i="2"/>
  <c r="CT12" i="2"/>
  <c r="CT13" i="2"/>
  <c r="CT14" i="2"/>
  <c r="CT15" i="2"/>
  <c r="CT16" i="2"/>
  <c r="CT17" i="2"/>
  <c r="CT18" i="2"/>
  <c r="CT19" i="2"/>
  <c r="CT20" i="2"/>
  <c r="CT21" i="2"/>
  <c r="CT22" i="2"/>
  <c r="CT23" i="2"/>
  <c r="CT24" i="2"/>
  <c r="CT25" i="2"/>
  <c r="CT26" i="2"/>
  <c r="CT27" i="2"/>
  <c r="CT28" i="2"/>
  <c r="CT29" i="2"/>
  <c r="CT30" i="2"/>
  <c r="CT31" i="2"/>
  <c r="CT32" i="2"/>
  <c r="CT33" i="2"/>
  <c r="CT34" i="2"/>
  <c r="CT35" i="2"/>
  <c r="CT36" i="2"/>
  <c r="CT37" i="2"/>
  <c r="CT38" i="2"/>
  <c r="CT39" i="2"/>
  <c r="CT40" i="2"/>
  <c r="CT41" i="2"/>
  <c r="CT42" i="2"/>
  <c r="CT43" i="2"/>
  <c r="CT44" i="2"/>
  <c r="CT45" i="2"/>
  <c r="CT46" i="2"/>
  <c r="CT47" i="2"/>
  <c r="CT48" i="2"/>
  <c r="CT49" i="2"/>
  <c r="CT50" i="2"/>
  <c r="CT51" i="2"/>
  <c r="CT52" i="2"/>
  <c r="CT53" i="2"/>
  <c r="CT54" i="2"/>
  <c r="CT55" i="2"/>
  <c r="CT56" i="2"/>
  <c r="CT57" i="2"/>
  <c r="CT58" i="2"/>
  <c r="CT59" i="2"/>
  <c r="CT60" i="2"/>
  <c r="CT61" i="2"/>
  <c r="CT62" i="2"/>
  <c r="CT63" i="2"/>
  <c r="CT64" i="2"/>
  <c r="CT65" i="2"/>
  <c r="CT66" i="2"/>
  <c r="CT67" i="2"/>
  <c r="CT68" i="2"/>
  <c r="CT69" i="2"/>
  <c r="CT70" i="2"/>
  <c r="CT71" i="2"/>
  <c r="CT72" i="2"/>
  <c r="CT73" i="2"/>
  <c r="CT74" i="2"/>
  <c r="CT75" i="2"/>
  <c r="CT76" i="2"/>
  <c r="CT77" i="2"/>
  <c r="CT78" i="2"/>
  <c r="CT79" i="2"/>
  <c r="CT80" i="2"/>
  <c r="CT81" i="2"/>
  <c r="CT82" i="2"/>
  <c r="CT83" i="2"/>
  <c r="CT84" i="2"/>
  <c r="CT85" i="2"/>
  <c r="CT86" i="2"/>
  <c r="CT87" i="2"/>
  <c r="CT88" i="2"/>
  <c r="CT89" i="2"/>
  <c r="CT90" i="2"/>
  <c r="CT91" i="2"/>
  <c r="CT92" i="2"/>
  <c r="CT93" i="2"/>
  <c r="CT94" i="2"/>
  <c r="CT95" i="2"/>
  <c r="CT96" i="2"/>
  <c r="CT97" i="2"/>
  <c r="CT98" i="2"/>
  <c r="CT99" i="2"/>
  <c r="CT112" i="2"/>
  <c r="CT113" i="2"/>
  <c r="CS3" i="2"/>
  <c r="CS4" i="2"/>
  <c r="CS5" i="2"/>
  <c r="CS6" i="2"/>
  <c r="CS7" i="2"/>
  <c r="CS8" i="2"/>
  <c r="CS9" i="2"/>
  <c r="CS10" i="2"/>
  <c r="CS11" i="2"/>
  <c r="CS12" i="2"/>
  <c r="CS13" i="2"/>
  <c r="CS14" i="2"/>
  <c r="CS15" i="2"/>
  <c r="CS16" i="2"/>
  <c r="CS17" i="2"/>
  <c r="CS18" i="2"/>
  <c r="CS19" i="2"/>
  <c r="CS20" i="2"/>
  <c r="CS21" i="2"/>
  <c r="CS22" i="2"/>
  <c r="CS23" i="2"/>
  <c r="CS24" i="2"/>
  <c r="CS25" i="2"/>
  <c r="CS26" i="2"/>
  <c r="CS27" i="2"/>
  <c r="CS28" i="2"/>
  <c r="CS29" i="2"/>
  <c r="CS30" i="2"/>
  <c r="CS31" i="2"/>
  <c r="CS32" i="2"/>
  <c r="CS33" i="2"/>
  <c r="CS34" i="2"/>
  <c r="CS35" i="2"/>
  <c r="CS36" i="2"/>
  <c r="CS37" i="2"/>
  <c r="CS38" i="2"/>
  <c r="CS39" i="2"/>
  <c r="CS40" i="2"/>
  <c r="CS41" i="2"/>
  <c r="CS42" i="2"/>
  <c r="CS43" i="2"/>
  <c r="CS44" i="2"/>
  <c r="CS45" i="2"/>
  <c r="CS46" i="2"/>
  <c r="CS47" i="2"/>
  <c r="CS48" i="2"/>
  <c r="CS49" i="2"/>
  <c r="CS50" i="2"/>
  <c r="CS51" i="2"/>
  <c r="CS52" i="2"/>
  <c r="CS53" i="2"/>
  <c r="CS54" i="2"/>
  <c r="CS55" i="2"/>
  <c r="CS56" i="2"/>
  <c r="CS57" i="2"/>
  <c r="CS58" i="2"/>
  <c r="CS59" i="2"/>
  <c r="CS6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98" i="2"/>
  <c r="CS99" i="2"/>
  <c r="CS112" i="2"/>
  <c r="CS113" i="2"/>
  <c r="CR3" i="2"/>
  <c r="CR4" i="2"/>
  <c r="CR5" i="2"/>
  <c r="CR6" i="2"/>
  <c r="CR7" i="2"/>
  <c r="CR8" i="2"/>
  <c r="CR9" i="2"/>
  <c r="CR10" i="2"/>
  <c r="CR11" i="2"/>
  <c r="CR12" i="2"/>
  <c r="CR13" i="2"/>
  <c r="CR14" i="2"/>
  <c r="CR15" i="2"/>
  <c r="CR16" i="2"/>
  <c r="CR17" i="2"/>
  <c r="CR18" i="2"/>
  <c r="CR19" i="2"/>
  <c r="CR20" i="2"/>
  <c r="CR21" i="2"/>
  <c r="CR22" i="2"/>
  <c r="CR23" i="2"/>
  <c r="CR24" i="2"/>
  <c r="CR25" i="2"/>
  <c r="CR26" i="2"/>
  <c r="CR27" i="2"/>
  <c r="CR28" i="2"/>
  <c r="CR29" i="2"/>
  <c r="CR30" i="2"/>
  <c r="CR31" i="2"/>
  <c r="CR32" i="2"/>
  <c r="CR33" i="2"/>
  <c r="CR34" i="2"/>
  <c r="CR35" i="2"/>
  <c r="CR36" i="2"/>
  <c r="CR37" i="2"/>
  <c r="CR38" i="2"/>
  <c r="CR39" i="2"/>
  <c r="CR40" i="2"/>
  <c r="CR41" i="2"/>
  <c r="CR42" i="2"/>
  <c r="CR43" i="2"/>
  <c r="CR44" i="2"/>
  <c r="CR45" i="2"/>
  <c r="CR46" i="2"/>
  <c r="CR47" i="2"/>
  <c r="CR48" i="2"/>
  <c r="CR49" i="2"/>
  <c r="CR50" i="2"/>
  <c r="CR51" i="2"/>
  <c r="CR52" i="2"/>
  <c r="CR53" i="2"/>
  <c r="CR54" i="2"/>
  <c r="CR55" i="2"/>
  <c r="CR56" i="2"/>
  <c r="CR57" i="2"/>
  <c r="CR58" i="2"/>
  <c r="CR59" i="2"/>
  <c r="CR60"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12" i="2"/>
  <c r="CR113" i="2"/>
  <c r="CQ3" i="2"/>
  <c r="CQ4" i="2"/>
  <c r="CQ5" i="2"/>
  <c r="CQ6" i="2"/>
  <c r="CQ7" i="2"/>
  <c r="CQ8" i="2"/>
  <c r="CQ9" i="2"/>
  <c r="CQ10" i="2"/>
  <c r="CQ11" i="2"/>
  <c r="CQ12" i="2"/>
  <c r="CQ13" i="2"/>
  <c r="CQ14" i="2"/>
  <c r="CQ15" i="2"/>
  <c r="CQ16" i="2"/>
  <c r="CQ17" i="2"/>
  <c r="CQ18" i="2"/>
  <c r="CQ19" i="2"/>
  <c r="CQ20" i="2"/>
  <c r="CQ21" i="2"/>
  <c r="CQ22" i="2"/>
  <c r="CQ23" i="2"/>
  <c r="CQ24" i="2"/>
  <c r="CQ25" i="2"/>
  <c r="CQ26" i="2"/>
  <c r="CQ27" i="2"/>
  <c r="CQ28" i="2"/>
  <c r="CQ29" i="2"/>
  <c r="CQ30" i="2"/>
  <c r="CQ31" i="2"/>
  <c r="CQ32" i="2"/>
  <c r="CQ33" i="2"/>
  <c r="CQ34" i="2"/>
  <c r="CQ35" i="2"/>
  <c r="CQ36" i="2"/>
  <c r="CQ37" i="2"/>
  <c r="CQ38" i="2"/>
  <c r="CQ39" i="2"/>
  <c r="CQ40" i="2"/>
  <c r="CQ41" i="2"/>
  <c r="CQ42" i="2"/>
  <c r="CQ43" i="2"/>
  <c r="CQ44" i="2"/>
  <c r="CQ45" i="2"/>
  <c r="CQ46" i="2"/>
  <c r="CQ47" i="2"/>
  <c r="CQ48" i="2"/>
  <c r="CQ49" i="2"/>
  <c r="CQ50" i="2"/>
  <c r="CQ51" i="2"/>
  <c r="CQ52" i="2"/>
  <c r="CQ53" i="2"/>
  <c r="CQ54" i="2"/>
  <c r="CQ55" i="2"/>
  <c r="CQ56" i="2"/>
  <c r="CQ57" i="2"/>
  <c r="CQ58" i="2"/>
  <c r="CQ59" i="2"/>
  <c r="CQ60"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98" i="2"/>
  <c r="CQ99" i="2"/>
  <c r="CQ112" i="2"/>
  <c r="CQ113" i="2"/>
  <c r="CP3" i="2"/>
  <c r="CP4" i="2"/>
  <c r="CP5" i="2"/>
  <c r="CP6" i="2"/>
  <c r="CP7" i="2"/>
  <c r="CP8" i="2"/>
  <c r="CP9" i="2"/>
  <c r="CP10" i="2"/>
  <c r="CP11" i="2"/>
  <c r="CP12" i="2"/>
  <c r="CP13" i="2"/>
  <c r="CP14" i="2"/>
  <c r="CP15" i="2"/>
  <c r="CP16" i="2"/>
  <c r="CP17" i="2"/>
  <c r="CP18" i="2"/>
  <c r="CP19" i="2"/>
  <c r="CP20" i="2"/>
  <c r="CP21" i="2"/>
  <c r="CP22" i="2"/>
  <c r="CP23" i="2"/>
  <c r="CP24" i="2"/>
  <c r="CP25" i="2"/>
  <c r="CP26" i="2"/>
  <c r="CP27" i="2"/>
  <c r="CP28" i="2"/>
  <c r="CP29" i="2"/>
  <c r="CP30" i="2"/>
  <c r="CP31" i="2"/>
  <c r="CP32" i="2"/>
  <c r="CP33" i="2"/>
  <c r="CP34" i="2"/>
  <c r="CP35" i="2"/>
  <c r="CP36" i="2"/>
  <c r="CP37" i="2"/>
  <c r="CP38" i="2"/>
  <c r="CP39" i="2"/>
  <c r="CP40" i="2"/>
  <c r="CP41" i="2"/>
  <c r="CP42" i="2"/>
  <c r="CP43" i="2"/>
  <c r="CP44" i="2"/>
  <c r="CP45" i="2"/>
  <c r="CP46" i="2"/>
  <c r="CP47" i="2"/>
  <c r="CP48" i="2"/>
  <c r="CP49" i="2"/>
  <c r="CP50" i="2"/>
  <c r="CP51" i="2"/>
  <c r="CP52" i="2"/>
  <c r="CP53" i="2"/>
  <c r="CP54" i="2"/>
  <c r="CP55" i="2"/>
  <c r="CP56" i="2"/>
  <c r="CP57" i="2"/>
  <c r="CP58" i="2"/>
  <c r="CP59" i="2"/>
  <c r="CP60" i="2"/>
  <c r="CP61" i="2"/>
  <c r="CP62" i="2"/>
  <c r="CP63" i="2"/>
  <c r="CP64" i="2"/>
  <c r="CP65" i="2"/>
  <c r="CP66" i="2"/>
  <c r="CP67" i="2"/>
  <c r="CP68" i="2"/>
  <c r="CP69" i="2"/>
  <c r="CP70" i="2"/>
  <c r="CP71" i="2"/>
  <c r="CP72" i="2"/>
  <c r="CP73" i="2"/>
  <c r="CP74" i="2"/>
  <c r="CP75" i="2"/>
  <c r="CP76" i="2"/>
  <c r="CP77" i="2"/>
  <c r="CP78" i="2"/>
  <c r="CP79" i="2"/>
  <c r="CP80" i="2"/>
  <c r="CP81" i="2"/>
  <c r="CP82" i="2"/>
  <c r="CP83" i="2"/>
  <c r="CP84" i="2"/>
  <c r="CP85" i="2"/>
  <c r="CP86" i="2"/>
  <c r="CP87" i="2"/>
  <c r="CP88" i="2"/>
  <c r="CP89" i="2"/>
  <c r="CP90" i="2"/>
  <c r="CP91" i="2"/>
  <c r="CP92" i="2"/>
  <c r="CP93" i="2"/>
  <c r="CP94" i="2"/>
  <c r="CP95" i="2"/>
  <c r="CP96" i="2"/>
  <c r="CP97" i="2"/>
  <c r="CP98" i="2"/>
  <c r="CP99" i="2"/>
  <c r="CP112" i="2"/>
  <c r="CP113" i="2"/>
  <c r="CO3" i="2"/>
  <c r="CO4" i="2"/>
  <c r="CO5" i="2"/>
  <c r="CO6" i="2"/>
  <c r="CO7" i="2"/>
  <c r="CO8" i="2"/>
  <c r="CO9" i="2"/>
  <c r="CO10" i="2"/>
  <c r="CO11" i="2"/>
  <c r="CO12" i="2"/>
  <c r="CO13" i="2"/>
  <c r="CO14" i="2"/>
  <c r="CO15" i="2"/>
  <c r="CO16" i="2"/>
  <c r="CO17" i="2"/>
  <c r="CO18" i="2"/>
  <c r="CO19" i="2"/>
  <c r="CO20" i="2"/>
  <c r="CO21" i="2"/>
  <c r="CO22" i="2"/>
  <c r="CO23" i="2"/>
  <c r="CO24" i="2"/>
  <c r="CO25" i="2"/>
  <c r="CO26" i="2"/>
  <c r="CO27" i="2"/>
  <c r="CO28" i="2"/>
  <c r="CO29" i="2"/>
  <c r="CO30" i="2"/>
  <c r="CO31" i="2"/>
  <c r="CO32" i="2"/>
  <c r="CO33" i="2"/>
  <c r="CO34" i="2"/>
  <c r="CO35" i="2"/>
  <c r="CO36" i="2"/>
  <c r="CO37" i="2"/>
  <c r="CO38" i="2"/>
  <c r="CO39" i="2"/>
  <c r="CO40" i="2"/>
  <c r="CO41" i="2"/>
  <c r="CO42" i="2"/>
  <c r="CO43" i="2"/>
  <c r="CO44" i="2"/>
  <c r="CO45" i="2"/>
  <c r="CO46" i="2"/>
  <c r="CO47" i="2"/>
  <c r="CO48" i="2"/>
  <c r="CO49" i="2"/>
  <c r="CO50" i="2"/>
  <c r="CO51" i="2"/>
  <c r="CO52" i="2"/>
  <c r="CO53" i="2"/>
  <c r="CO54" i="2"/>
  <c r="CO55" i="2"/>
  <c r="CO56" i="2"/>
  <c r="CO57" i="2"/>
  <c r="CO58" i="2"/>
  <c r="CO59" i="2"/>
  <c r="CO60"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12" i="2"/>
  <c r="CO113" i="2"/>
  <c r="CN3" i="2"/>
  <c r="CN4" i="2"/>
  <c r="CN5" i="2"/>
  <c r="CN6" i="2"/>
  <c r="CN7" i="2"/>
  <c r="CN8" i="2"/>
  <c r="CN9" i="2"/>
  <c r="CN10" i="2"/>
  <c r="CN11" i="2"/>
  <c r="CN12" i="2"/>
  <c r="CN13" i="2"/>
  <c r="CN14" i="2"/>
  <c r="CN15" i="2"/>
  <c r="CN16" i="2"/>
  <c r="CN17" i="2"/>
  <c r="CN18" i="2"/>
  <c r="CN19" i="2"/>
  <c r="CN20" i="2"/>
  <c r="CN21" i="2"/>
  <c r="CN22" i="2"/>
  <c r="CN23" i="2"/>
  <c r="CN24" i="2"/>
  <c r="CN25" i="2"/>
  <c r="CN26" i="2"/>
  <c r="CN27" i="2"/>
  <c r="CN28" i="2"/>
  <c r="CN29" i="2"/>
  <c r="CN30" i="2"/>
  <c r="CN31" i="2"/>
  <c r="CN32" i="2"/>
  <c r="CN33" i="2"/>
  <c r="CN34" i="2"/>
  <c r="CN35" i="2"/>
  <c r="CN36" i="2"/>
  <c r="CN37" i="2"/>
  <c r="CN38" i="2"/>
  <c r="CN39" i="2"/>
  <c r="CN40" i="2"/>
  <c r="CN41" i="2"/>
  <c r="CN42" i="2"/>
  <c r="CN43" i="2"/>
  <c r="CN44" i="2"/>
  <c r="CN45" i="2"/>
  <c r="CN46" i="2"/>
  <c r="CN47" i="2"/>
  <c r="CN48" i="2"/>
  <c r="CN49" i="2"/>
  <c r="CN50" i="2"/>
  <c r="CN51" i="2"/>
  <c r="CN52" i="2"/>
  <c r="CN53" i="2"/>
  <c r="CN54" i="2"/>
  <c r="CN55" i="2"/>
  <c r="CN56" i="2"/>
  <c r="CN57" i="2"/>
  <c r="CN58" i="2"/>
  <c r="CN59" i="2"/>
  <c r="CN60"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12" i="2"/>
  <c r="CN113" i="2"/>
  <c r="CM3" i="2"/>
  <c r="CM4" i="2"/>
  <c r="CM5" i="2"/>
  <c r="CM6" i="2"/>
  <c r="CM7" i="2"/>
  <c r="CM8" i="2"/>
  <c r="CM9" i="2"/>
  <c r="CM10" i="2"/>
  <c r="CM11" i="2"/>
  <c r="CM12" i="2"/>
  <c r="CM13" i="2"/>
  <c r="CM14" i="2"/>
  <c r="CM15" i="2"/>
  <c r="CM16" i="2"/>
  <c r="CM17" i="2"/>
  <c r="CM18" i="2"/>
  <c r="CM19" i="2"/>
  <c r="CM20" i="2"/>
  <c r="CM21" i="2"/>
  <c r="CM22" i="2"/>
  <c r="CM23"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99" i="2"/>
  <c r="CM112" i="2"/>
  <c r="CM113" i="2"/>
  <c r="CL3" i="2"/>
  <c r="CL4" i="2"/>
  <c r="CL5" i="2"/>
  <c r="CL6" i="2"/>
  <c r="CL7" i="2"/>
  <c r="CL8" i="2"/>
  <c r="CL9" i="2"/>
  <c r="CL10" i="2"/>
  <c r="CL11" i="2"/>
  <c r="CL12" i="2"/>
  <c r="CL13" i="2"/>
  <c r="CL14" i="2"/>
  <c r="CL15" i="2"/>
  <c r="CL16" i="2"/>
  <c r="CL17" i="2"/>
  <c r="CL18" i="2"/>
  <c r="CL19" i="2"/>
  <c r="CL20" i="2"/>
  <c r="CL21" i="2"/>
  <c r="CL22" i="2"/>
  <c r="CL23" i="2"/>
  <c r="CL24" i="2"/>
  <c r="CL25" i="2"/>
  <c r="CL26" i="2"/>
  <c r="CL27" i="2"/>
  <c r="CL28" i="2"/>
  <c r="CL29" i="2"/>
  <c r="CL30" i="2"/>
  <c r="CL31" i="2"/>
  <c r="CL32" i="2"/>
  <c r="CL33" i="2"/>
  <c r="CL34" i="2"/>
  <c r="CL35" i="2"/>
  <c r="CL36" i="2"/>
  <c r="CL37" i="2"/>
  <c r="CL38" i="2"/>
  <c r="CL39" i="2"/>
  <c r="CL40" i="2"/>
  <c r="CL41" i="2"/>
  <c r="CL42" i="2"/>
  <c r="CL43" i="2"/>
  <c r="CL44" i="2"/>
  <c r="CL45" i="2"/>
  <c r="CL46" i="2"/>
  <c r="CL47" i="2"/>
  <c r="CL48" i="2"/>
  <c r="CL49" i="2"/>
  <c r="CL50" i="2"/>
  <c r="CL51" i="2"/>
  <c r="CL52" i="2"/>
  <c r="CL53" i="2"/>
  <c r="CL54" i="2"/>
  <c r="CL55" i="2"/>
  <c r="CL56" i="2"/>
  <c r="CL57" i="2"/>
  <c r="CL58" i="2"/>
  <c r="CL59" i="2"/>
  <c r="CL60" i="2"/>
  <c r="CL61" i="2"/>
  <c r="CL62" i="2"/>
  <c r="CL63" i="2"/>
  <c r="CL64" i="2"/>
  <c r="CL65" i="2"/>
  <c r="CL66" i="2"/>
  <c r="CL67" i="2"/>
  <c r="CL68" i="2"/>
  <c r="CL69" i="2"/>
  <c r="CL70" i="2"/>
  <c r="CL71" i="2"/>
  <c r="CL72" i="2"/>
  <c r="CL73" i="2"/>
  <c r="CL74" i="2"/>
  <c r="CL75" i="2"/>
  <c r="CL76" i="2"/>
  <c r="CL77" i="2"/>
  <c r="CL78" i="2"/>
  <c r="CL79" i="2"/>
  <c r="CL80" i="2"/>
  <c r="CL81" i="2"/>
  <c r="CL82" i="2"/>
  <c r="CL83" i="2"/>
  <c r="CL84" i="2"/>
  <c r="CL85" i="2"/>
  <c r="CL86" i="2"/>
  <c r="CL87" i="2"/>
  <c r="CL88" i="2"/>
  <c r="CL89" i="2"/>
  <c r="CL90" i="2"/>
  <c r="CL91" i="2"/>
  <c r="CL92" i="2"/>
  <c r="CL93" i="2"/>
  <c r="CL94" i="2"/>
  <c r="CL95" i="2"/>
  <c r="CL96" i="2"/>
  <c r="CL97" i="2"/>
  <c r="CL98" i="2"/>
  <c r="CL99" i="2"/>
  <c r="CL112" i="2"/>
  <c r="CL113" i="2"/>
  <c r="CK3" i="2"/>
  <c r="CK4" i="2"/>
  <c r="CK5" i="2"/>
  <c r="CK6" i="2"/>
  <c r="CK7" i="2"/>
  <c r="CK8" i="2"/>
  <c r="CK9" i="2"/>
  <c r="CK10" i="2"/>
  <c r="CK11" i="2"/>
  <c r="CK12" i="2"/>
  <c r="CK13" i="2"/>
  <c r="CK14" i="2"/>
  <c r="CK15" i="2"/>
  <c r="CK16" i="2"/>
  <c r="CK17" i="2"/>
  <c r="CK18" i="2"/>
  <c r="CK19" i="2"/>
  <c r="CK20" i="2"/>
  <c r="CK21" i="2"/>
  <c r="CK22" i="2"/>
  <c r="CK23" i="2"/>
  <c r="CK24" i="2"/>
  <c r="CK25" i="2"/>
  <c r="CK26" i="2"/>
  <c r="CK27" i="2"/>
  <c r="CK28" i="2"/>
  <c r="CK29" i="2"/>
  <c r="CK30" i="2"/>
  <c r="CK31" i="2"/>
  <c r="CK32" i="2"/>
  <c r="CK33" i="2"/>
  <c r="CK34" i="2"/>
  <c r="CK35" i="2"/>
  <c r="CK36" i="2"/>
  <c r="CK37" i="2"/>
  <c r="CK38" i="2"/>
  <c r="CK39" i="2"/>
  <c r="CK40" i="2"/>
  <c r="CK41" i="2"/>
  <c r="CK42" i="2"/>
  <c r="CK43" i="2"/>
  <c r="CK44" i="2"/>
  <c r="CK45" i="2"/>
  <c r="CK46" i="2"/>
  <c r="CK47" i="2"/>
  <c r="CK48" i="2"/>
  <c r="CK49" i="2"/>
  <c r="CK50" i="2"/>
  <c r="CK51" i="2"/>
  <c r="CK52" i="2"/>
  <c r="CK53" i="2"/>
  <c r="CK54" i="2"/>
  <c r="CK55" i="2"/>
  <c r="CK56" i="2"/>
  <c r="CK57" i="2"/>
  <c r="CK58" i="2"/>
  <c r="CK59" i="2"/>
  <c r="CK60"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98" i="2"/>
  <c r="CK99" i="2"/>
  <c r="CK112" i="2"/>
  <c r="CK113" i="2"/>
  <c r="CJ3" i="2"/>
  <c r="CJ4" i="2"/>
  <c r="CJ5" i="2"/>
  <c r="CJ6" i="2"/>
  <c r="CJ7" i="2"/>
  <c r="CJ8" i="2"/>
  <c r="CJ9" i="2"/>
  <c r="CJ10" i="2"/>
  <c r="CJ11" i="2"/>
  <c r="CJ12" i="2"/>
  <c r="CJ13" i="2"/>
  <c r="CJ14" i="2"/>
  <c r="CJ15" i="2"/>
  <c r="CJ16" i="2"/>
  <c r="CJ17" i="2"/>
  <c r="CJ18" i="2"/>
  <c r="CJ19" i="2"/>
  <c r="CJ20" i="2"/>
  <c r="CJ21" i="2"/>
  <c r="CJ22" i="2"/>
  <c r="CJ23" i="2"/>
  <c r="CJ24" i="2"/>
  <c r="CJ25" i="2"/>
  <c r="CJ26" i="2"/>
  <c r="CJ27" i="2"/>
  <c r="CJ28" i="2"/>
  <c r="CJ29" i="2"/>
  <c r="CJ30" i="2"/>
  <c r="CJ31" i="2"/>
  <c r="CJ32" i="2"/>
  <c r="CJ33" i="2"/>
  <c r="CJ34" i="2"/>
  <c r="CJ35" i="2"/>
  <c r="CJ36" i="2"/>
  <c r="CJ37" i="2"/>
  <c r="CJ38" i="2"/>
  <c r="CJ39" i="2"/>
  <c r="CJ40" i="2"/>
  <c r="CJ41" i="2"/>
  <c r="CJ42" i="2"/>
  <c r="CJ43" i="2"/>
  <c r="CJ44" i="2"/>
  <c r="CJ45" i="2"/>
  <c r="CJ46" i="2"/>
  <c r="CJ47" i="2"/>
  <c r="CJ48" i="2"/>
  <c r="CJ49" i="2"/>
  <c r="CJ50" i="2"/>
  <c r="CJ51" i="2"/>
  <c r="CJ52" i="2"/>
  <c r="CJ53" i="2"/>
  <c r="CJ54" i="2"/>
  <c r="CJ55" i="2"/>
  <c r="CJ56" i="2"/>
  <c r="CJ57" i="2"/>
  <c r="CJ58" i="2"/>
  <c r="CJ59" i="2"/>
  <c r="CJ6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12" i="2"/>
  <c r="CJ113" i="2"/>
  <c r="CI3" i="2"/>
  <c r="CI4" i="2"/>
  <c r="CI5" i="2"/>
  <c r="CI6" i="2"/>
  <c r="CI7" i="2"/>
  <c r="CI8" i="2"/>
  <c r="CI9" i="2"/>
  <c r="CI10" i="2"/>
  <c r="CI11" i="2"/>
  <c r="CI12" i="2"/>
  <c r="CI13" i="2"/>
  <c r="CI14" i="2"/>
  <c r="CI15" i="2"/>
  <c r="CI16" i="2"/>
  <c r="CI17" i="2"/>
  <c r="CI18" i="2"/>
  <c r="CI19" i="2"/>
  <c r="CI20" i="2"/>
  <c r="CI21" i="2"/>
  <c r="CI22" i="2"/>
  <c r="CI23" i="2"/>
  <c r="CI24" i="2"/>
  <c r="CI25" i="2"/>
  <c r="CI26" i="2"/>
  <c r="CI27" i="2"/>
  <c r="CI28" i="2"/>
  <c r="CI29" i="2"/>
  <c r="CI30" i="2"/>
  <c r="CI31" i="2"/>
  <c r="CI32" i="2"/>
  <c r="CI33" i="2"/>
  <c r="CI34" i="2"/>
  <c r="CI35" i="2"/>
  <c r="CI36" i="2"/>
  <c r="CI37" i="2"/>
  <c r="CI38" i="2"/>
  <c r="CI39" i="2"/>
  <c r="CI40" i="2"/>
  <c r="CI41" i="2"/>
  <c r="CI42" i="2"/>
  <c r="CI43" i="2"/>
  <c r="CI44" i="2"/>
  <c r="CI45" i="2"/>
  <c r="CI46" i="2"/>
  <c r="CI47" i="2"/>
  <c r="CI48" i="2"/>
  <c r="CI49" i="2"/>
  <c r="CI50" i="2"/>
  <c r="CI51" i="2"/>
  <c r="CI52" i="2"/>
  <c r="CI53" i="2"/>
  <c r="CI54" i="2"/>
  <c r="CI55" i="2"/>
  <c r="CI56" i="2"/>
  <c r="CI57" i="2"/>
  <c r="CI58" i="2"/>
  <c r="CI59" i="2"/>
  <c r="CI60" i="2"/>
  <c r="CI61"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12" i="2"/>
  <c r="CI113" i="2"/>
  <c r="CH3" i="2"/>
  <c r="CH4" i="2"/>
  <c r="CH5" i="2"/>
  <c r="CH6" i="2"/>
  <c r="CH7" i="2"/>
  <c r="CH8" i="2"/>
  <c r="CH9" i="2"/>
  <c r="CH10" i="2"/>
  <c r="CH11" i="2"/>
  <c r="CH12" i="2"/>
  <c r="CH13" i="2"/>
  <c r="CH14" i="2"/>
  <c r="CH15" i="2"/>
  <c r="CH16" i="2"/>
  <c r="CH17" i="2"/>
  <c r="CH18" i="2"/>
  <c r="CH19" i="2"/>
  <c r="CH20" i="2"/>
  <c r="CH21" i="2"/>
  <c r="CH22" i="2"/>
  <c r="CH23" i="2"/>
  <c r="CH24" i="2"/>
  <c r="CH25" i="2"/>
  <c r="CH26" i="2"/>
  <c r="CH27" i="2"/>
  <c r="CH28" i="2"/>
  <c r="CH29" i="2"/>
  <c r="CH30" i="2"/>
  <c r="CH31" i="2"/>
  <c r="CH32" i="2"/>
  <c r="CH33" i="2"/>
  <c r="CH34" i="2"/>
  <c r="CH35" i="2"/>
  <c r="CH36" i="2"/>
  <c r="CH37" i="2"/>
  <c r="CH38" i="2"/>
  <c r="CH39" i="2"/>
  <c r="CH40" i="2"/>
  <c r="CH41" i="2"/>
  <c r="CH42" i="2"/>
  <c r="CH43" i="2"/>
  <c r="CH44" i="2"/>
  <c r="CH45" i="2"/>
  <c r="CH46" i="2"/>
  <c r="CH47" i="2"/>
  <c r="CH48" i="2"/>
  <c r="CH49" i="2"/>
  <c r="CH50" i="2"/>
  <c r="CH51" i="2"/>
  <c r="CH52" i="2"/>
  <c r="CH53" i="2"/>
  <c r="CH54" i="2"/>
  <c r="CH55" i="2"/>
  <c r="CH56" i="2"/>
  <c r="CH57" i="2"/>
  <c r="CH58" i="2"/>
  <c r="CH59" i="2"/>
  <c r="CH60" i="2"/>
  <c r="CH61" i="2"/>
  <c r="CH62" i="2"/>
  <c r="CH63" i="2"/>
  <c r="CH64" i="2"/>
  <c r="CH65" i="2"/>
  <c r="CH66" i="2"/>
  <c r="CH67" i="2"/>
  <c r="CH68" i="2"/>
  <c r="CH69" i="2"/>
  <c r="CH70" i="2"/>
  <c r="CH71" i="2"/>
  <c r="CH72" i="2"/>
  <c r="CH73" i="2"/>
  <c r="CH74" i="2"/>
  <c r="CH75" i="2"/>
  <c r="CH76" i="2"/>
  <c r="CH77" i="2"/>
  <c r="CH78" i="2"/>
  <c r="CH79" i="2"/>
  <c r="CH80" i="2"/>
  <c r="CH81" i="2"/>
  <c r="CH82" i="2"/>
  <c r="CH83" i="2"/>
  <c r="CH84" i="2"/>
  <c r="CH85" i="2"/>
  <c r="CH86" i="2"/>
  <c r="CH87" i="2"/>
  <c r="CH88" i="2"/>
  <c r="CH89" i="2"/>
  <c r="CH90" i="2"/>
  <c r="CH91" i="2"/>
  <c r="CH92" i="2"/>
  <c r="CH93" i="2"/>
  <c r="CH94" i="2"/>
  <c r="CH95" i="2"/>
  <c r="CH96" i="2"/>
  <c r="CH97" i="2"/>
  <c r="CH98" i="2"/>
  <c r="CH99" i="2"/>
  <c r="CH112" i="2"/>
  <c r="CH113" i="2"/>
  <c r="CG3" i="2"/>
  <c r="CG4" i="2"/>
  <c r="CG5" i="2"/>
  <c r="CG6" i="2"/>
  <c r="CG7" i="2"/>
  <c r="CG8" i="2"/>
  <c r="CG9" i="2"/>
  <c r="CG10" i="2"/>
  <c r="CG11" i="2"/>
  <c r="CG12" i="2"/>
  <c r="CG13" i="2"/>
  <c r="CG14" i="2"/>
  <c r="CG15" i="2"/>
  <c r="CG16" i="2"/>
  <c r="CG17" i="2"/>
  <c r="CG18" i="2"/>
  <c r="CG19" i="2"/>
  <c r="CG20" i="2"/>
  <c r="CG21" i="2"/>
  <c r="CG22" i="2"/>
  <c r="CG23" i="2"/>
  <c r="CG24" i="2"/>
  <c r="CG25" i="2"/>
  <c r="CG26" i="2"/>
  <c r="CG27" i="2"/>
  <c r="CG28" i="2"/>
  <c r="CG29" i="2"/>
  <c r="CG30" i="2"/>
  <c r="CG31" i="2"/>
  <c r="CG32" i="2"/>
  <c r="CG33" i="2"/>
  <c r="CG34" i="2"/>
  <c r="CG35" i="2"/>
  <c r="CG36" i="2"/>
  <c r="CG37" i="2"/>
  <c r="CG38" i="2"/>
  <c r="CG39" i="2"/>
  <c r="CG40" i="2"/>
  <c r="CG41" i="2"/>
  <c r="CG42" i="2"/>
  <c r="CG43" i="2"/>
  <c r="CG44" i="2"/>
  <c r="CG45" i="2"/>
  <c r="CG46" i="2"/>
  <c r="CG47" i="2"/>
  <c r="CG48" i="2"/>
  <c r="CG49" i="2"/>
  <c r="CG50" i="2"/>
  <c r="CG51" i="2"/>
  <c r="CG52" i="2"/>
  <c r="CG53" i="2"/>
  <c r="CG54" i="2"/>
  <c r="CG55" i="2"/>
  <c r="CG56" i="2"/>
  <c r="CG57" i="2"/>
  <c r="CG58" i="2"/>
  <c r="CG59" i="2"/>
  <c r="CG60" i="2"/>
  <c r="CG61" i="2"/>
  <c r="CG62" i="2"/>
  <c r="CG63" i="2"/>
  <c r="CG64" i="2"/>
  <c r="CG65" i="2"/>
  <c r="CG66" i="2"/>
  <c r="CG67" i="2"/>
  <c r="CG68" i="2"/>
  <c r="CG69" i="2"/>
  <c r="CG70" i="2"/>
  <c r="CG71" i="2"/>
  <c r="CG72" i="2"/>
  <c r="CG73" i="2"/>
  <c r="CG74" i="2"/>
  <c r="CG75" i="2"/>
  <c r="CG76" i="2"/>
  <c r="CG77" i="2"/>
  <c r="CG78" i="2"/>
  <c r="CG79" i="2"/>
  <c r="CG80" i="2"/>
  <c r="CG81" i="2"/>
  <c r="CG82" i="2"/>
  <c r="CG83" i="2"/>
  <c r="CG84" i="2"/>
  <c r="CG85" i="2"/>
  <c r="CG86" i="2"/>
  <c r="CG87" i="2"/>
  <c r="CG88" i="2"/>
  <c r="CG89" i="2"/>
  <c r="CG90" i="2"/>
  <c r="CG91" i="2"/>
  <c r="CG92" i="2"/>
  <c r="CG93" i="2"/>
  <c r="CG94" i="2"/>
  <c r="CG95" i="2"/>
  <c r="CG96" i="2"/>
  <c r="CG97" i="2"/>
  <c r="CG98" i="2"/>
  <c r="CG99" i="2"/>
  <c r="CG112" i="2"/>
  <c r="CG113" i="2"/>
  <c r="CF3" i="2"/>
  <c r="CF4" i="2"/>
  <c r="CF5" i="2"/>
  <c r="CF6" i="2"/>
  <c r="CF7" i="2"/>
  <c r="CF8" i="2"/>
  <c r="CF9" i="2"/>
  <c r="CF10" i="2"/>
  <c r="CF11" i="2"/>
  <c r="CF12" i="2"/>
  <c r="CF13" i="2"/>
  <c r="CF14" i="2"/>
  <c r="CF15" i="2"/>
  <c r="CF16" i="2"/>
  <c r="CF17" i="2"/>
  <c r="CF18" i="2"/>
  <c r="CF19" i="2"/>
  <c r="CF20" i="2"/>
  <c r="CF21" i="2"/>
  <c r="CF22" i="2"/>
  <c r="CF23" i="2"/>
  <c r="CF24" i="2"/>
  <c r="CF25" i="2"/>
  <c r="CF26" i="2"/>
  <c r="CF27" i="2"/>
  <c r="CF28" i="2"/>
  <c r="CF29" i="2"/>
  <c r="CF30" i="2"/>
  <c r="CF31" i="2"/>
  <c r="CF32" i="2"/>
  <c r="CF33" i="2"/>
  <c r="CF34" i="2"/>
  <c r="CF35" i="2"/>
  <c r="CF36" i="2"/>
  <c r="CF37" i="2"/>
  <c r="CF38" i="2"/>
  <c r="CF39" i="2"/>
  <c r="CF40" i="2"/>
  <c r="CF41" i="2"/>
  <c r="CF42" i="2"/>
  <c r="CF43" i="2"/>
  <c r="CF44" i="2"/>
  <c r="CF45" i="2"/>
  <c r="CF46" i="2"/>
  <c r="CF47" i="2"/>
  <c r="CF48" i="2"/>
  <c r="CF49" i="2"/>
  <c r="CF50" i="2"/>
  <c r="CF51" i="2"/>
  <c r="CF52" i="2"/>
  <c r="CF53" i="2"/>
  <c r="CF54" i="2"/>
  <c r="CF55" i="2"/>
  <c r="CF56" i="2"/>
  <c r="CF57" i="2"/>
  <c r="CF58" i="2"/>
  <c r="CF59" i="2"/>
  <c r="CF60" i="2"/>
  <c r="CF61" i="2"/>
  <c r="CF62" i="2"/>
  <c r="CF63" i="2"/>
  <c r="CF64" i="2"/>
  <c r="CF65" i="2"/>
  <c r="CF66" i="2"/>
  <c r="CF67" i="2"/>
  <c r="CF68" i="2"/>
  <c r="CF69" i="2"/>
  <c r="CF70" i="2"/>
  <c r="CF71" i="2"/>
  <c r="CF72" i="2"/>
  <c r="CF73" i="2"/>
  <c r="CF74" i="2"/>
  <c r="CF75" i="2"/>
  <c r="CF76" i="2"/>
  <c r="CF77" i="2"/>
  <c r="CF78" i="2"/>
  <c r="CF79" i="2"/>
  <c r="CF80" i="2"/>
  <c r="CF81" i="2"/>
  <c r="CF82" i="2"/>
  <c r="CF83" i="2"/>
  <c r="CF84" i="2"/>
  <c r="CF85" i="2"/>
  <c r="CF86" i="2"/>
  <c r="CF87" i="2"/>
  <c r="CF88" i="2"/>
  <c r="CF89" i="2"/>
  <c r="CF90" i="2"/>
  <c r="CF91" i="2"/>
  <c r="CF92" i="2"/>
  <c r="CF93" i="2"/>
  <c r="CF94" i="2"/>
  <c r="CF95" i="2"/>
  <c r="CF96" i="2"/>
  <c r="CF97" i="2"/>
  <c r="CF98" i="2"/>
  <c r="CF99" i="2"/>
  <c r="CF112" i="2"/>
  <c r="CF113" i="2"/>
  <c r="CE3" i="2"/>
  <c r="CE4" i="2"/>
  <c r="CE5" i="2"/>
  <c r="CE6" i="2"/>
  <c r="CE7" i="2"/>
  <c r="CE8" i="2"/>
  <c r="CE9" i="2"/>
  <c r="CE10" i="2"/>
  <c r="CE11" i="2"/>
  <c r="CE12" i="2"/>
  <c r="CE13" i="2"/>
  <c r="CE14" i="2"/>
  <c r="CE15" i="2"/>
  <c r="CE16" i="2"/>
  <c r="CE17" i="2"/>
  <c r="CE18" i="2"/>
  <c r="CE19" i="2"/>
  <c r="CE20" i="2"/>
  <c r="CE21" i="2"/>
  <c r="CE22" i="2"/>
  <c r="CE23" i="2"/>
  <c r="CE24" i="2"/>
  <c r="CE25" i="2"/>
  <c r="CE26" i="2"/>
  <c r="CE27" i="2"/>
  <c r="CE28" i="2"/>
  <c r="CE29" i="2"/>
  <c r="CE30" i="2"/>
  <c r="CE31" i="2"/>
  <c r="CE32" i="2"/>
  <c r="CE33" i="2"/>
  <c r="CE34" i="2"/>
  <c r="CE35" i="2"/>
  <c r="CE36" i="2"/>
  <c r="CE37" i="2"/>
  <c r="CE38" i="2"/>
  <c r="CE39" i="2"/>
  <c r="CE40" i="2"/>
  <c r="CE41" i="2"/>
  <c r="CE42" i="2"/>
  <c r="CE43" i="2"/>
  <c r="CE44" i="2"/>
  <c r="CE45" i="2"/>
  <c r="CE46" i="2"/>
  <c r="CE47" i="2"/>
  <c r="CE48" i="2"/>
  <c r="CE49" i="2"/>
  <c r="CE50" i="2"/>
  <c r="CE51" i="2"/>
  <c r="CE52" i="2"/>
  <c r="CE53" i="2"/>
  <c r="CE54" i="2"/>
  <c r="CE55" i="2"/>
  <c r="CE56" i="2"/>
  <c r="CE57" i="2"/>
  <c r="CE58" i="2"/>
  <c r="CE59" i="2"/>
  <c r="CE60" i="2"/>
  <c r="CE61" i="2"/>
  <c r="CE62" i="2"/>
  <c r="CE63" i="2"/>
  <c r="CE64" i="2"/>
  <c r="CE65" i="2"/>
  <c r="CE66" i="2"/>
  <c r="CE67" i="2"/>
  <c r="CE68" i="2"/>
  <c r="CE69" i="2"/>
  <c r="CE70" i="2"/>
  <c r="CE71" i="2"/>
  <c r="CE72" i="2"/>
  <c r="CE73" i="2"/>
  <c r="CE74" i="2"/>
  <c r="CE75" i="2"/>
  <c r="CE76" i="2"/>
  <c r="CE77" i="2"/>
  <c r="CE78" i="2"/>
  <c r="CE79" i="2"/>
  <c r="CE80" i="2"/>
  <c r="CE81" i="2"/>
  <c r="CE82" i="2"/>
  <c r="CE83" i="2"/>
  <c r="CE84" i="2"/>
  <c r="CE85" i="2"/>
  <c r="CE86" i="2"/>
  <c r="CE87" i="2"/>
  <c r="CE88" i="2"/>
  <c r="CE89" i="2"/>
  <c r="CE90" i="2"/>
  <c r="CE91" i="2"/>
  <c r="CE92" i="2"/>
  <c r="CE93" i="2"/>
  <c r="CE94" i="2"/>
  <c r="CE95" i="2"/>
  <c r="CE96" i="2"/>
  <c r="CE97" i="2"/>
  <c r="CE98" i="2"/>
  <c r="CE99" i="2"/>
  <c r="CE112" i="2"/>
  <c r="CE113" i="2"/>
  <c r="CD3" i="2"/>
  <c r="CD4" i="2"/>
  <c r="CD5" i="2"/>
  <c r="CD6" i="2"/>
  <c r="CD7" i="2"/>
  <c r="CD8" i="2"/>
  <c r="CD9" i="2"/>
  <c r="CD10" i="2"/>
  <c r="CD11" i="2"/>
  <c r="CD12" i="2"/>
  <c r="CD13" i="2"/>
  <c r="CD14" i="2"/>
  <c r="CD15" i="2"/>
  <c r="CD16" i="2"/>
  <c r="CD17" i="2"/>
  <c r="CD18" i="2"/>
  <c r="CD19" i="2"/>
  <c r="CD20" i="2"/>
  <c r="CD21" i="2"/>
  <c r="CD22" i="2"/>
  <c r="CD23" i="2"/>
  <c r="CD24" i="2"/>
  <c r="CD25" i="2"/>
  <c r="CD26" i="2"/>
  <c r="CD27" i="2"/>
  <c r="CD28" i="2"/>
  <c r="CD29" i="2"/>
  <c r="CD30" i="2"/>
  <c r="CD31" i="2"/>
  <c r="CD32" i="2"/>
  <c r="CD33" i="2"/>
  <c r="CD34" i="2"/>
  <c r="CD35" i="2"/>
  <c r="CD36" i="2"/>
  <c r="CD37" i="2"/>
  <c r="CD38" i="2"/>
  <c r="CD39" i="2"/>
  <c r="CD40" i="2"/>
  <c r="CD41" i="2"/>
  <c r="CD42" i="2"/>
  <c r="CD43" i="2"/>
  <c r="CD44" i="2"/>
  <c r="CD45" i="2"/>
  <c r="CD46" i="2"/>
  <c r="CD47" i="2"/>
  <c r="CD48" i="2"/>
  <c r="CD49" i="2"/>
  <c r="CD50" i="2"/>
  <c r="CD51" i="2"/>
  <c r="CD52" i="2"/>
  <c r="CD53" i="2"/>
  <c r="CD54" i="2"/>
  <c r="CD55" i="2"/>
  <c r="CD56" i="2"/>
  <c r="CD57" i="2"/>
  <c r="CD58" i="2"/>
  <c r="CD59" i="2"/>
  <c r="CD60" i="2"/>
  <c r="CD61" i="2"/>
  <c r="CD62" i="2"/>
  <c r="CD63" i="2"/>
  <c r="CD64" i="2"/>
  <c r="CD65" i="2"/>
  <c r="CD66" i="2"/>
  <c r="CD67" i="2"/>
  <c r="CD68" i="2"/>
  <c r="CD69" i="2"/>
  <c r="CD70" i="2"/>
  <c r="CD71" i="2"/>
  <c r="CD72" i="2"/>
  <c r="CD73" i="2"/>
  <c r="CD74" i="2"/>
  <c r="CD75" i="2"/>
  <c r="CD76" i="2"/>
  <c r="CD77" i="2"/>
  <c r="CD78" i="2"/>
  <c r="CD79" i="2"/>
  <c r="CD80" i="2"/>
  <c r="CD81" i="2"/>
  <c r="CD82" i="2"/>
  <c r="CD83" i="2"/>
  <c r="CD84" i="2"/>
  <c r="CD85" i="2"/>
  <c r="CD86" i="2"/>
  <c r="CD87" i="2"/>
  <c r="CD88" i="2"/>
  <c r="CD89" i="2"/>
  <c r="CD90" i="2"/>
  <c r="CD91" i="2"/>
  <c r="CD92" i="2"/>
  <c r="CD93" i="2"/>
  <c r="CD94" i="2"/>
  <c r="CD95" i="2"/>
  <c r="CD96" i="2"/>
  <c r="CD97" i="2"/>
  <c r="CD98" i="2"/>
  <c r="CD99" i="2"/>
  <c r="CD112" i="2"/>
  <c r="CD113" i="2"/>
  <c r="CB3" i="2"/>
  <c r="CB4" i="2"/>
  <c r="CB5" i="2"/>
  <c r="CB6" i="2"/>
  <c r="CB7" i="2"/>
  <c r="CB8" i="2"/>
  <c r="CB9" i="2"/>
  <c r="CB10" i="2"/>
  <c r="CB11" i="2"/>
  <c r="CB12" i="2"/>
  <c r="CB13" i="2"/>
  <c r="CB14" i="2"/>
  <c r="CB15" i="2"/>
  <c r="CB16" i="2"/>
  <c r="CB17" i="2"/>
  <c r="CB18" i="2"/>
  <c r="CB19" i="2"/>
  <c r="CB20" i="2"/>
  <c r="CB21" i="2"/>
  <c r="CB22" i="2"/>
  <c r="CB23" i="2"/>
  <c r="CB24" i="2"/>
  <c r="CB25" i="2"/>
  <c r="CB26" i="2"/>
  <c r="CB27" i="2"/>
  <c r="CB28" i="2"/>
  <c r="CB29" i="2"/>
  <c r="CB30" i="2"/>
  <c r="CB31" i="2"/>
  <c r="CB32" i="2"/>
  <c r="CB33" i="2"/>
  <c r="CB34" i="2"/>
  <c r="CB35" i="2"/>
  <c r="CB36" i="2"/>
  <c r="CB37" i="2"/>
  <c r="CB38" i="2"/>
  <c r="CB39" i="2"/>
  <c r="CB40" i="2"/>
  <c r="CB41" i="2"/>
  <c r="CB42" i="2"/>
  <c r="CB43" i="2"/>
  <c r="CB44" i="2"/>
  <c r="CB45" i="2"/>
  <c r="CB46" i="2"/>
  <c r="CB47" i="2"/>
  <c r="CB48" i="2"/>
  <c r="CB49" i="2"/>
  <c r="CB50" i="2"/>
  <c r="CB51" i="2"/>
  <c r="CB52" i="2"/>
  <c r="CB53" i="2"/>
  <c r="CB54" i="2"/>
  <c r="CB55" i="2"/>
  <c r="CB56" i="2"/>
  <c r="CB57" i="2"/>
  <c r="CB58" i="2"/>
  <c r="CB59" i="2"/>
  <c r="CB60" i="2"/>
  <c r="CB61" i="2"/>
  <c r="CB62" i="2"/>
  <c r="CB63" i="2"/>
  <c r="CB64" i="2"/>
  <c r="CB65" i="2"/>
  <c r="CB66" i="2"/>
  <c r="CB67" i="2"/>
  <c r="CB68" i="2"/>
  <c r="CB69" i="2"/>
  <c r="CB70" i="2"/>
  <c r="CB71" i="2"/>
  <c r="CB72" i="2"/>
  <c r="CB73" i="2"/>
  <c r="CB74" i="2"/>
  <c r="CB75" i="2"/>
  <c r="CB76" i="2"/>
  <c r="CB77" i="2"/>
  <c r="CB78" i="2"/>
  <c r="CB79" i="2"/>
  <c r="CB80" i="2"/>
  <c r="CB81" i="2"/>
  <c r="CB82" i="2"/>
  <c r="CB83" i="2"/>
  <c r="CB84" i="2"/>
  <c r="CB85" i="2"/>
  <c r="CB86" i="2"/>
  <c r="CB87" i="2"/>
  <c r="CB88" i="2"/>
  <c r="CB89" i="2"/>
  <c r="CB90" i="2"/>
  <c r="CB91" i="2"/>
  <c r="CB92" i="2"/>
  <c r="CB93" i="2"/>
  <c r="CB94" i="2"/>
  <c r="CB95" i="2"/>
  <c r="CB96" i="2"/>
  <c r="CB97" i="2"/>
  <c r="CB98" i="2"/>
  <c r="CB99" i="2"/>
  <c r="CB112" i="2"/>
  <c r="CB113" i="2"/>
  <c r="CC3" i="2"/>
  <c r="CC4" i="2"/>
  <c r="CC5" i="2"/>
  <c r="CC6" i="2"/>
  <c r="CC7" i="2"/>
  <c r="CC8" i="2"/>
  <c r="CC9" i="2"/>
  <c r="CC10" i="2"/>
  <c r="CC11" i="2"/>
  <c r="CC12" i="2"/>
  <c r="CC13" i="2"/>
  <c r="CC14" i="2"/>
  <c r="CC15" i="2"/>
  <c r="CC16" i="2"/>
  <c r="CC17" i="2"/>
  <c r="CC18" i="2"/>
  <c r="CC19" i="2"/>
  <c r="CC20" i="2"/>
  <c r="CC21" i="2"/>
  <c r="CC22" i="2"/>
  <c r="CC23" i="2"/>
  <c r="CC24" i="2"/>
  <c r="CC25" i="2"/>
  <c r="CC26" i="2"/>
  <c r="CC27" i="2"/>
  <c r="CC28" i="2"/>
  <c r="CC29" i="2"/>
  <c r="CC30" i="2"/>
  <c r="CC31" i="2"/>
  <c r="CC32" i="2"/>
  <c r="CC33" i="2"/>
  <c r="CC34" i="2"/>
  <c r="CC35" i="2"/>
  <c r="CC36" i="2"/>
  <c r="CC37" i="2"/>
  <c r="CC38" i="2"/>
  <c r="CC39" i="2"/>
  <c r="CC40" i="2"/>
  <c r="CC41" i="2"/>
  <c r="CC42" i="2"/>
  <c r="CC43" i="2"/>
  <c r="CC44" i="2"/>
  <c r="CC45" i="2"/>
  <c r="CC46" i="2"/>
  <c r="CC47" i="2"/>
  <c r="CC48" i="2"/>
  <c r="CC49" i="2"/>
  <c r="CC50" i="2"/>
  <c r="CC51" i="2"/>
  <c r="CC52" i="2"/>
  <c r="CC53" i="2"/>
  <c r="CC54" i="2"/>
  <c r="CC55" i="2"/>
  <c r="CC56" i="2"/>
  <c r="CC57" i="2"/>
  <c r="CC58" i="2"/>
  <c r="CC59" i="2"/>
  <c r="CC60" i="2"/>
  <c r="CC61" i="2"/>
  <c r="CC62" i="2"/>
  <c r="CC63" i="2"/>
  <c r="CC64" i="2"/>
  <c r="CC65" i="2"/>
  <c r="CC66" i="2"/>
  <c r="CC67" i="2"/>
  <c r="CC68" i="2"/>
  <c r="CC69" i="2"/>
  <c r="CC70" i="2"/>
  <c r="CC71" i="2"/>
  <c r="CC72" i="2"/>
  <c r="CC73" i="2"/>
  <c r="CC74" i="2"/>
  <c r="CC75" i="2"/>
  <c r="CC76" i="2"/>
  <c r="CC77" i="2"/>
  <c r="CC78" i="2"/>
  <c r="CC79" i="2"/>
  <c r="CC80" i="2"/>
  <c r="CC81" i="2"/>
  <c r="CC82" i="2"/>
  <c r="CC83" i="2"/>
  <c r="CC84" i="2"/>
  <c r="CC85" i="2"/>
  <c r="CC86" i="2"/>
  <c r="CC87" i="2"/>
  <c r="CC88" i="2"/>
  <c r="CC89" i="2"/>
  <c r="CC90" i="2"/>
  <c r="CC91" i="2"/>
  <c r="CC92" i="2"/>
  <c r="CC93" i="2"/>
  <c r="CC94" i="2"/>
  <c r="CC95" i="2"/>
  <c r="CC96" i="2"/>
  <c r="CC97" i="2"/>
  <c r="CC98" i="2"/>
  <c r="CC99" i="2"/>
  <c r="CC112" i="2"/>
  <c r="CC113" i="2"/>
  <c r="CA3" i="2"/>
  <c r="CA4" i="2"/>
  <c r="CA5" i="2"/>
  <c r="CA6" i="2"/>
  <c r="CA7" i="2"/>
  <c r="CA8" i="2"/>
  <c r="CA9" i="2"/>
  <c r="CA10" i="2"/>
  <c r="CA11" i="2"/>
  <c r="CA12" i="2"/>
  <c r="CA13" i="2"/>
  <c r="CA14" i="2"/>
  <c r="CA15" i="2"/>
  <c r="CA16" i="2"/>
  <c r="CA17" i="2"/>
  <c r="CA18" i="2"/>
  <c r="CA19" i="2"/>
  <c r="CA20" i="2"/>
  <c r="CA21" i="2"/>
  <c r="CA22" i="2"/>
  <c r="CA23" i="2"/>
  <c r="CA24" i="2"/>
  <c r="CA25" i="2"/>
  <c r="CA26" i="2"/>
  <c r="CA27" i="2"/>
  <c r="CA28" i="2"/>
  <c r="CA29" i="2"/>
  <c r="CA30" i="2"/>
  <c r="CA31" i="2"/>
  <c r="CA32" i="2"/>
  <c r="CA33" i="2"/>
  <c r="CA34" i="2"/>
  <c r="CA35" i="2"/>
  <c r="CA36" i="2"/>
  <c r="CA37" i="2"/>
  <c r="CA38" i="2"/>
  <c r="CA39" i="2"/>
  <c r="CA40" i="2"/>
  <c r="CA41" i="2"/>
  <c r="CA42" i="2"/>
  <c r="CA43" i="2"/>
  <c r="CA44" i="2"/>
  <c r="CA45" i="2"/>
  <c r="CA46" i="2"/>
  <c r="CA47" i="2"/>
  <c r="CA48" i="2"/>
  <c r="CA49" i="2"/>
  <c r="CA50" i="2"/>
  <c r="CA51" i="2"/>
  <c r="CA52" i="2"/>
  <c r="CA53" i="2"/>
  <c r="CA54" i="2"/>
  <c r="CA55" i="2"/>
  <c r="CA56" i="2"/>
  <c r="CA57" i="2"/>
  <c r="CA58" i="2"/>
  <c r="CA59" i="2"/>
  <c r="CA60" i="2"/>
  <c r="CA61" i="2"/>
  <c r="CA62" i="2"/>
  <c r="CA63" i="2"/>
  <c r="CA64" i="2"/>
  <c r="CA65" i="2"/>
  <c r="CA66" i="2"/>
  <c r="CA67" i="2"/>
  <c r="CA68" i="2"/>
  <c r="CA69" i="2"/>
  <c r="CA70" i="2"/>
  <c r="CA71" i="2"/>
  <c r="CA72" i="2"/>
  <c r="CA73" i="2"/>
  <c r="CA74" i="2"/>
  <c r="CA75" i="2"/>
  <c r="CA76" i="2"/>
  <c r="CA77" i="2"/>
  <c r="CA78" i="2"/>
  <c r="CA79" i="2"/>
  <c r="CA80" i="2"/>
  <c r="CA81" i="2"/>
  <c r="CA82" i="2"/>
  <c r="CA83" i="2"/>
  <c r="CA84" i="2"/>
  <c r="CA85" i="2"/>
  <c r="CA86" i="2"/>
  <c r="CA87" i="2"/>
  <c r="CA88" i="2"/>
  <c r="CA89" i="2"/>
  <c r="CA90" i="2"/>
  <c r="CA91" i="2"/>
  <c r="CA92" i="2"/>
  <c r="CA93" i="2"/>
  <c r="CA94" i="2"/>
  <c r="CA95" i="2"/>
  <c r="CA96" i="2"/>
  <c r="CA97" i="2"/>
  <c r="CA98" i="2"/>
  <c r="CA99" i="2"/>
  <c r="CA112" i="2"/>
  <c r="CA113" i="2"/>
  <c r="BZ3" i="2"/>
  <c r="BZ4" i="2"/>
  <c r="BZ5" i="2"/>
  <c r="BZ6" i="2"/>
  <c r="BZ7" i="2"/>
  <c r="BZ8" i="2"/>
  <c r="BZ9" i="2"/>
  <c r="BZ10" i="2"/>
  <c r="BZ11" i="2"/>
  <c r="BZ12" i="2"/>
  <c r="BZ13" i="2"/>
  <c r="BZ14" i="2"/>
  <c r="BZ15" i="2"/>
  <c r="BZ16" i="2"/>
  <c r="BZ17" i="2"/>
  <c r="BZ18" i="2"/>
  <c r="BZ19" i="2"/>
  <c r="BZ20" i="2"/>
  <c r="BZ21" i="2"/>
  <c r="BZ22" i="2"/>
  <c r="BZ23" i="2"/>
  <c r="BZ24" i="2"/>
  <c r="BZ25" i="2"/>
  <c r="BZ26" i="2"/>
  <c r="BZ27" i="2"/>
  <c r="BZ28" i="2"/>
  <c r="BZ29" i="2"/>
  <c r="BZ30" i="2"/>
  <c r="BZ31" i="2"/>
  <c r="BZ32" i="2"/>
  <c r="BZ33" i="2"/>
  <c r="BZ34" i="2"/>
  <c r="BZ35" i="2"/>
  <c r="BZ36" i="2"/>
  <c r="BZ37" i="2"/>
  <c r="BZ38" i="2"/>
  <c r="BZ39" i="2"/>
  <c r="BZ40" i="2"/>
  <c r="BZ41" i="2"/>
  <c r="BZ42" i="2"/>
  <c r="BZ43" i="2"/>
  <c r="BZ44" i="2"/>
  <c r="BZ45" i="2"/>
  <c r="BZ46" i="2"/>
  <c r="BZ47" i="2"/>
  <c r="BZ48" i="2"/>
  <c r="BZ49" i="2"/>
  <c r="BZ50" i="2"/>
  <c r="BZ51" i="2"/>
  <c r="BZ52" i="2"/>
  <c r="BZ53" i="2"/>
  <c r="BZ54" i="2"/>
  <c r="BZ55" i="2"/>
  <c r="BZ56" i="2"/>
  <c r="BZ57" i="2"/>
  <c r="BZ58" i="2"/>
  <c r="BZ59" i="2"/>
  <c r="BZ60" i="2"/>
  <c r="BZ61" i="2"/>
  <c r="BZ62" i="2"/>
  <c r="BZ63" i="2"/>
  <c r="BZ64" i="2"/>
  <c r="BZ65" i="2"/>
  <c r="BZ66" i="2"/>
  <c r="BZ67" i="2"/>
  <c r="BZ68" i="2"/>
  <c r="BZ69" i="2"/>
  <c r="BZ70" i="2"/>
  <c r="BZ71" i="2"/>
  <c r="BZ72" i="2"/>
  <c r="BZ73" i="2"/>
  <c r="BZ74" i="2"/>
  <c r="BZ75" i="2"/>
  <c r="BZ76" i="2"/>
  <c r="BZ77" i="2"/>
  <c r="BZ78" i="2"/>
  <c r="BZ79" i="2"/>
  <c r="BZ80" i="2"/>
  <c r="BZ81" i="2"/>
  <c r="BZ82" i="2"/>
  <c r="BZ83" i="2"/>
  <c r="BZ84" i="2"/>
  <c r="BZ85" i="2"/>
  <c r="BZ86" i="2"/>
  <c r="BZ87" i="2"/>
  <c r="BZ88" i="2"/>
  <c r="BZ89" i="2"/>
  <c r="BZ90" i="2"/>
  <c r="BZ91" i="2"/>
  <c r="BZ92" i="2"/>
  <c r="BZ93" i="2"/>
  <c r="BZ94" i="2"/>
  <c r="BZ95" i="2"/>
  <c r="BZ96" i="2"/>
  <c r="BZ97" i="2"/>
  <c r="BZ98" i="2"/>
  <c r="BZ99" i="2"/>
  <c r="BZ112" i="2"/>
  <c r="BZ113" i="2"/>
  <c r="BY3" i="2"/>
  <c r="BY4" i="2"/>
  <c r="BY5" i="2"/>
  <c r="BY6" i="2"/>
  <c r="BY7" i="2"/>
  <c r="BY8" i="2"/>
  <c r="BY9" i="2"/>
  <c r="BY10" i="2"/>
  <c r="BY11" i="2"/>
  <c r="BY12" i="2"/>
  <c r="BY13" i="2"/>
  <c r="BY14" i="2"/>
  <c r="BY15" i="2"/>
  <c r="BY16" i="2"/>
  <c r="BY17" i="2"/>
  <c r="BY18" i="2"/>
  <c r="BY19" i="2"/>
  <c r="BY20" i="2"/>
  <c r="BY21" i="2"/>
  <c r="BY22" i="2"/>
  <c r="BY23" i="2"/>
  <c r="BY24" i="2"/>
  <c r="BY25" i="2"/>
  <c r="BY26" i="2"/>
  <c r="BY27" i="2"/>
  <c r="BY28" i="2"/>
  <c r="BY29" i="2"/>
  <c r="BY30" i="2"/>
  <c r="BY31" i="2"/>
  <c r="BY32" i="2"/>
  <c r="BY33" i="2"/>
  <c r="BY34" i="2"/>
  <c r="BY35" i="2"/>
  <c r="BY36" i="2"/>
  <c r="BY37" i="2"/>
  <c r="BY38" i="2"/>
  <c r="BY39" i="2"/>
  <c r="BY40" i="2"/>
  <c r="BY41" i="2"/>
  <c r="BY42" i="2"/>
  <c r="BY43" i="2"/>
  <c r="BY44" i="2"/>
  <c r="BY45" i="2"/>
  <c r="BY46" i="2"/>
  <c r="BY47" i="2"/>
  <c r="BY48" i="2"/>
  <c r="BY49" i="2"/>
  <c r="BY50" i="2"/>
  <c r="BY51" i="2"/>
  <c r="BY52" i="2"/>
  <c r="BY53" i="2"/>
  <c r="BY54" i="2"/>
  <c r="BY55" i="2"/>
  <c r="BY56" i="2"/>
  <c r="BY57" i="2"/>
  <c r="BY58" i="2"/>
  <c r="BY59" i="2"/>
  <c r="BY60" i="2"/>
  <c r="BY61" i="2"/>
  <c r="BY62" i="2"/>
  <c r="BY63" i="2"/>
  <c r="BY64" i="2"/>
  <c r="BY65" i="2"/>
  <c r="BY66" i="2"/>
  <c r="BY67" i="2"/>
  <c r="BY68" i="2"/>
  <c r="BY69" i="2"/>
  <c r="BY70" i="2"/>
  <c r="BY71" i="2"/>
  <c r="BY72" i="2"/>
  <c r="BY73" i="2"/>
  <c r="BY74" i="2"/>
  <c r="BY75" i="2"/>
  <c r="BY76" i="2"/>
  <c r="BY77" i="2"/>
  <c r="BY78" i="2"/>
  <c r="BY79" i="2"/>
  <c r="BY80" i="2"/>
  <c r="BY81" i="2"/>
  <c r="BY82" i="2"/>
  <c r="BY83" i="2"/>
  <c r="BY84" i="2"/>
  <c r="BY85" i="2"/>
  <c r="BY86" i="2"/>
  <c r="BY87" i="2"/>
  <c r="BY88" i="2"/>
  <c r="BY89" i="2"/>
  <c r="BY90" i="2"/>
  <c r="BY91" i="2"/>
  <c r="BY92" i="2"/>
  <c r="BY93" i="2"/>
  <c r="BY94" i="2"/>
  <c r="BY95" i="2"/>
  <c r="BY96" i="2"/>
  <c r="BY97" i="2"/>
  <c r="BY98" i="2"/>
  <c r="BY99" i="2"/>
  <c r="BY112" i="2"/>
  <c r="BY113" i="2"/>
  <c r="BX3" i="2"/>
  <c r="BX4" i="2"/>
  <c r="BX5" i="2"/>
  <c r="BX6" i="2"/>
  <c r="BX7" i="2"/>
  <c r="BX8" i="2"/>
  <c r="BX9" i="2"/>
  <c r="BX10" i="2"/>
  <c r="BX11" i="2"/>
  <c r="BX12" i="2"/>
  <c r="BX13" i="2"/>
  <c r="BX14" i="2"/>
  <c r="BX15" i="2"/>
  <c r="BX16" i="2"/>
  <c r="BX17" i="2"/>
  <c r="BX18" i="2"/>
  <c r="BX19" i="2"/>
  <c r="BX20" i="2"/>
  <c r="BX21" i="2"/>
  <c r="BX22" i="2"/>
  <c r="BX23" i="2"/>
  <c r="BX24" i="2"/>
  <c r="BX25" i="2"/>
  <c r="BX26" i="2"/>
  <c r="BX27" i="2"/>
  <c r="BX28" i="2"/>
  <c r="BX29" i="2"/>
  <c r="BX30" i="2"/>
  <c r="BX31" i="2"/>
  <c r="BX32" i="2"/>
  <c r="BX33" i="2"/>
  <c r="BX34" i="2"/>
  <c r="BX35" i="2"/>
  <c r="BX36" i="2"/>
  <c r="BX37" i="2"/>
  <c r="BX38" i="2"/>
  <c r="BX39" i="2"/>
  <c r="BX40" i="2"/>
  <c r="BX41" i="2"/>
  <c r="BX42" i="2"/>
  <c r="BX43" i="2"/>
  <c r="BX44" i="2"/>
  <c r="BX45" i="2"/>
  <c r="BX46" i="2"/>
  <c r="BX47" i="2"/>
  <c r="BX48" i="2"/>
  <c r="BX49" i="2"/>
  <c r="BX50" i="2"/>
  <c r="BX51" i="2"/>
  <c r="BX52" i="2"/>
  <c r="BX53" i="2"/>
  <c r="BX54" i="2"/>
  <c r="BX55" i="2"/>
  <c r="BX56" i="2"/>
  <c r="BX57" i="2"/>
  <c r="BX58" i="2"/>
  <c r="BX59" i="2"/>
  <c r="BX60" i="2"/>
  <c r="BX61" i="2"/>
  <c r="BX62" i="2"/>
  <c r="BX63" i="2"/>
  <c r="BX64" i="2"/>
  <c r="BX65" i="2"/>
  <c r="BX66" i="2"/>
  <c r="BX67" i="2"/>
  <c r="BX68" i="2"/>
  <c r="BX69" i="2"/>
  <c r="BX70" i="2"/>
  <c r="BX71" i="2"/>
  <c r="BX72" i="2"/>
  <c r="BX73" i="2"/>
  <c r="BX74" i="2"/>
  <c r="BX75" i="2"/>
  <c r="BX76" i="2"/>
  <c r="BX77" i="2"/>
  <c r="BX78" i="2"/>
  <c r="BX79" i="2"/>
  <c r="BX80" i="2"/>
  <c r="BX81" i="2"/>
  <c r="BX82" i="2"/>
  <c r="BX83" i="2"/>
  <c r="BX84" i="2"/>
  <c r="BX85" i="2"/>
  <c r="BX86" i="2"/>
  <c r="BX87" i="2"/>
  <c r="BX88" i="2"/>
  <c r="BX89" i="2"/>
  <c r="BX90" i="2"/>
  <c r="BX91" i="2"/>
  <c r="BX92" i="2"/>
  <c r="BX93" i="2"/>
  <c r="BX94" i="2"/>
  <c r="BX95" i="2"/>
  <c r="BX96" i="2"/>
  <c r="BX97" i="2"/>
  <c r="BX98" i="2"/>
  <c r="BX99" i="2"/>
  <c r="BX112" i="2"/>
  <c r="BX113"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BB7" i="2"/>
  <c r="BC7" i="2"/>
  <c r="BD7" i="2"/>
  <c r="BE7" i="2"/>
  <c r="BF7" i="2"/>
  <c r="BG7" i="2"/>
  <c r="BH7" i="2"/>
  <c r="BI7" i="2"/>
  <c r="BJ7" i="2"/>
  <c r="BK7" i="2"/>
  <c r="BL7" i="2"/>
  <c r="BM7" i="2"/>
  <c r="BN7" i="2"/>
  <c r="BO7" i="2"/>
  <c r="BP7" i="2"/>
  <c r="BQ7" i="2"/>
  <c r="BR7" i="2"/>
  <c r="BS7" i="2"/>
  <c r="BT7" i="2"/>
  <c r="BU7" i="2"/>
  <c r="BV7" i="2"/>
  <c r="Y8" i="2"/>
  <c r="Z8" i="2"/>
  <c r="AA8" i="2"/>
  <c r="AB8" i="2"/>
  <c r="AC8" i="2"/>
  <c r="AD8" i="2"/>
  <c r="AE8" i="2"/>
  <c r="AF8" i="2"/>
  <c r="AG8" i="2"/>
  <c r="AH8" i="2"/>
  <c r="AI8" i="2"/>
  <c r="AJ8" i="2"/>
  <c r="AK8" i="2"/>
  <c r="AL8" i="2"/>
  <c r="AM8" i="2"/>
  <c r="AN8" i="2"/>
  <c r="AO8" i="2"/>
  <c r="AP8" i="2"/>
  <c r="AQ8" i="2"/>
  <c r="AR8" i="2"/>
  <c r="AS8" i="2"/>
  <c r="AT8" i="2"/>
  <c r="AU8" i="2"/>
  <c r="AV8" i="2"/>
  <c r="AW8" i="2"/>
  <c r="AX8" i="2"/>
  <c r="AY8" i="2"/>
  <c r="AZ8" i="2"/>
  <c r="BA8" i="2"/>
  <c r="BB8" i="2"/>
  <c r="BC8" i="2"/>
  <c r="BD8" i="2"/>
  <c r="BE8" i="2"/>
  <c r="BF8" i="2"/>
  <c r="BG8" i="2"/>
  <c r="BH8" i="2"/>
  <c r="BI8" i="2"/>
  <c r="BJ8" i="2"/>
  <c r="BK8" i="2"/>
  <c r="BL8" i="2"/>
  <c r="BM8" i="2"/>
  <c r="BN8" i="2"/>
  <c r="BO8" i="2"/>
  <c r="BP8" i="2"/>
  <c r="BQ8" i="2"/>
  <c r="BR8" i="2"/>
  <c r="BS8" i="2"/>
  <c r="BT8" i="2"/>
  <c r="BU8" i="2"/>
  <c r="BV8" i="2"/>
  <c r="Y9" i="2"/>
  <c r="Z9" i="2"/>
  <c r="AA9" i="2"/>
  <c r="AB9" i="2"/>
  <c r="AC9" i="2"/>
  <c r="AD9" i="2"/>
  <c r="AE9" i="2"/>
  <c r="AF9" i="2"/>
  <c r="AG9" i="2"/>
  <c r="AH9" i="2"/>
  <c r="AI9" i="2"/>
  <c r="AJ9" i="2"/>
  <c r="AK9" i="2"/>
  <c r="AL9" i="2"/>
  <c r="AM9" i="2"/>
  <c r="AN9" i="2"/>
  <c r="AO9" i="2"/>
  <c r="AP9" i="2"/>
  <c r="AQ9" i="2"/>
  <c r="AR9" i="2"/>
  <c r="AS9" i="2"/>
  <c r="AT9" i="2"/>
  <c r="AU9" i="2"/>
  <c r="AV9" i="2"/>
  <c r="AW9" i="2"/>
  <c r="AX9" i="2"/>
  <c r="AY9" i="2"/>
  <c r="AZ9" i="2"/>
  <c r="BA9" i="2"/>
  <c r="BB9" i="2"/>
  <c r="BC9" i="2"/>
  <c r="BD9" i="2"/>
  <c r="BE9" i="2"/>
  <c r="BF9" i="2"/>
  <c r="BG9" i="2"/>
  <c r="BH9" i="2"/>
  <c r="BI9" i="2"/>
  <c r="BJ9" i="2"/>
  <c r="BK9" i="2"/>
  <c r="BL9" i="2"/>
  <c r="BM9" i="2"/>
  <c r="BN9" i="2"/>
  <c r="BO9" i="2"/>
  <c r="BP9" i="2"/>
  <c r="BQ9" i="2"/>
  <c r="BR9" i="2"/>
  <c r="BS9" i="2"/>
  <c r="BT9" i="2"/>
  <c r="BU9" i="2"/>
  <c r="BV9"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BE12" i="2"/>
  <c r="BF12" i="2"/>
  <c r="BG12" i="2"/>
  <c r="BH12" i="2"/>
  <c r="BI12" i="2"/>
  <c r="BJ12" i="2"/>
  <c r="BK12" i="2"/>
  <c r="BL12" i="2"/>
  <c r="BM12" i="2"/>
  <c r="BN12" i="2"/>
  <c r="BO12" i="2"/>
  <c r="BP12" i="2"/>
  <c r="BQ12" i="2"/>
  <c r="BR12" i="2"/>
  <c r="BS12" i="2"/>
  <c r="BT12" i="2"/>
  <c r="BU12" i="2"/>
  <c r="BV12"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BF13" i="2"/>
  <c r="BG13" i="2"/>
  <c r="BH13" i="2"/>
  <c r="BI13" i="2"/>
  <c r="BJ13" i="2"/>
  <c r="BK13" i="2"/>
  <c r="BL13" i="2"/>
  <c r="BM13" i="2"/>
  <c r="BN13" i="2"/>
  <c r="BO13" i="2"/>
  <c r="BP13" i="2"/>
  <c r="BQ13" i="2"/>
  <c r="BR13" i="2"/>
  <c r="BS13" i="2"/>
  <c r="BT13" i="2"/>
  <c r="BU13" i="2"/>
  <c r="BV13"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BN15" i="2"/>
  <c r="BO15" i="2"/>
  <c r="BP15" i="2"/>
  <c r="BQ15" i="2"/>
  <c r="BR15" i="2"/>
  <c r="BS15" i="2"/>
  <c r="BT15" i="2"/>
  <c r="BU15" i="2"/>
  <c r="BV15"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BN16" i="2"/>
  <c r="BO16" i="2"/>
  <c r="BP16" i="2"/>
  <c r="BQ16" i="2"/>
  <c r="BR16" i="2"/>
  <c r="BS16" i="2"/>
  <c r="BT16" i="2"/>
  <c r="BU16" i="2"/>
  <c r="BV16"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BM17" i="2"/>
  <c r="BN17" i="2"/>
  <c r="BO17" i="2"/>
  <c r="BP17" i="2"/>
  <c r="BQ17" i="2"/>
  <c r="BR17" i="2"/>
  <c r="BS17" i="2"/>
  <c r="BT17" i="2"/>
  <c r="BU17" i="2"/>
  <c r="BV17"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BG18" i="2"/>
  <c r="BH18" i="2"/>
  <c r="BI18" i="2"/>
  <c r="BJ18" i="2"/>
  <c r="BK18" i="2"/>
  <c r="BL18" i="2"/>
  <c r="BM18" i="2"/>
  <c r="BN18" i="2"/>
  <c r="BO18" i="2"/>
  <c r="BP18" i="2"/>
  <c r="BQ18" i="2"/>
  <c r="BR18" i="2"/>
  <c r="BS18" i="2"/>
  <c r="BT18" i="2"/>
  <c r="BU18" i="2"/>
  <c r="BV18"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AZ19" i="2"/>
  <c r="BA19" i="2"/>
  <c r="BB19" i="2"/>
  <c r="BC19" i="2"/>
  <c r="BD19" i="2"/>
  <c r="BE19" i="2"/>
  <c r="BF19" i="2"/>
  <c r="BG19" i="2"/>
  <c r="BH19" i="2"/>
  <c r="BI19" i="2"/>
  <c r="BJ19" i="2"/>
  <c r="BK19" i="2"/>
  <c r="BL19" i="2"/>
  <c r="BM19" i="2"/>
  <c r="BN19" i="2"/>
  <c r="BO19" i="2"/>
  <c r="BP19" i="2"/>
  <c r="BQ19" i="2"/>
  <c r="BR19" i="2"/>
  <c r="BS19" i="2"/>
  <c r="BT19" i="2"/>
  <c r="BU19" i="2"/>
  <c r="BV19"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AY20" i="2"/>
  <c r="AZ20" i="2"/>
  <c r="BA20" i="2"/>
  <c r="BB20" i="2"/>
  <c r="BC20" i="2"/>
  <c r="BD20" i="2"/>
  <c r="BE20" i="2"/>
  <c r="BF20" i="2"/>
  <c r="BG20" i="2"/>
  <c r="BH20" i="2"/>
  <c r="BI20" i="2"/>
  <c r="BJ20" i="2"/>
  <c r="BK20" i="2"/>
  <c r="BL20" i="2"/>
  <c r="BM20" i="2"/>
  <c r="BN20" i="2"/>
  <c r="BO20" i="2"/>
  <c r="BP20" i="2"/>
  <c r="BQ20" i="2"/>
  <c r="BR20" i="2"/>
  <c r="BS20" i="2"/>
  <c r="BT20" i="2"/>
  <c r="BU20" i="2"/>
  <c r="BV20"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BM21" i="2"/>
  <c r="BN21" i="2"/>
  <c r="BO21" i="2"/>
  <c r="BP21" i="2"/>
  <c r="BQ21" i="2"/>
  <c r="BR21" i="2"/>
  <c r="BS21" i="2"/>
  <c r="BT21" i="2"/>
  <c r="BU21" i="2"/>
  <c r="BV21"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BM22" i="2"/>
  <c r="BN22" i="2"/>
  <c r="BO22" i="2"/>
  <c r="BP22" i="2"/>
  <c r="BQ22" i="2"/>
  <c r="BR22" i="2"/>
  <c r="BS22" i="2"/>
  <c r="BT22" i="2"/>
  <c r="BU22" i="2"/>
  <c r="BV22"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BN24" i="2"/>
  <c r="BO24" i="2"/>
  <c r="BP24" i="2"/>
  <c r="BQ24" i="2"/>
  <c r="BR24" i="2"/>
  <c r="BS24" i="2"/>
  <c r="BT24" i="2"/>
  <c r="BU24" i="2"/>
  <c r="BV24"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BM25" i="2"/>
  <c r="BN25" i="2"/>
  <c r="BO25" i="2"/>
  <c r="BP25" i="2"/>
  <c r="BQ25" i="2"/>
  <c r="BR25" i="2"/>
  <c r="BS25" i="2"/>
  <c r="BT25" i="2"/>
  <c r="BU25" i="2"/>
  <c r="BV25"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BN26" i="2"/>
  <c r="BO26" i="2"/>
  <c r="BP26" i="2"/>
  <c r="BQ26" i="2"/>
  <c r="BR26" i="2"/>
  <c r="BS26" i="2"/>
  <c r="BT26" i="2"/>
  <c r="BU26" i="2"/>
  <c r="BV26"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BS27" i="2"/>
  <c r="BT27" i="2"/>
  <c r="BU27" i="2"/>
  <c r="BV27"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N28" i="2"/>
  <c r="BO28" i="2"/>
  <c r="BP28" i="2"/>
  <c r="BQ28" i="2"/>
  <c r="BR28" i="2"/>
  <c r="BS28" i="2"/>
  <c r="BT28" i="2"/>
  <c r="BU28" i="2"/>
  <c r="BV28"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BN29" i="2"/>
  <c r="BO29" i="2"/>
  <c r="BP29" i="2"/>
  <c r="BQ29" i="2"/>
  <c r="BR29" i="2"/>
  <c r="BS29" i="2"/>
  <c r="BT29" i="2"/>
  <c r="BU29" i="2"/>
  <c r="BV29"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N30" i="2"/>
  <c r="BO30" i="2"/>
  <c r="BP30" i="2"/>
  <c r="BQ30" i="2"/>
  <c r="BR30" i="2"/>
  <c r="BS30" i="2"/>
  <c r="BT30" i="2"/>
  <c r="BU30" i="2"/>
  <c r="BV30"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BN31" i="2"/>
  <c r="BO31" i="2"/>
  <c r="BP31" i="2"/>
  <c r="BQ31" i="2"/>
  <c r="BR31" i="2"/>
  <c r="BS31" i="2"/>
  <c r="BT31" i="2"/>
  <c r="BU31" i="2"/>
  <c r="BV31"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BM32" i="2"/>
  <c r="BN32" i="2"/>
  <c r="BO32" i="2"/>
  <c r="BP32" i="2"/>
  <c r="BQ32" i="2"/>
  <c r="BR32" i="2"/>
  <c r="BS32" i="2"/>
  <c r="BT32" i="2"/>
  <c r="BU32" i="2"/>
  <c r="BV32"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AX33" i="2"/>
  <c r="AY33" i="2"/>
  <c r="AZ33" i="2"/>
  <c r="BA33" i="2"/>
  <c r="BB33" i="2"/>
  <c r="BC33" i="2"/>
  <c r="BD33" i="2"/>
  <c r="BE33" i="2"/>
  <c r="BF33" i="2"/>
  <c r="BG33" i="2"/>
  <c r="BH33" i="2"/>
  <c r="BI33" i="2"/>
  <c r="BJ33" i="2"/>
  <c r="BK33" i="2"/>
  <c r="BL33" i="2"/>
  <c r="BM33" i="2"/>
  <c r="BN33" i="2"/>
  <c r="BO33" i="2"/>
  <c r="BP33" i="2"/>
  <c r="BQ33" i="2"/>
  <c r="BR33" i="2"/>
  <c r="BS33" i="2"/>
  <c r="BT33" i="2"/>
  <c r="BU33" i="2"/>
  <c r="BV33"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BA34" i="2"/>
  <c r="BB34" i="2"/>
  <c r="BC34" i="2"/>
  <c r="BD34" i="2"/>
  <c r="BE34" i="2"/>
  <c r="BF34" i="2"/>
  <c r="BG34" i="2"/>
  <c r="BH34" i="2"/>
  <c r="BI34" i="2"/>
  <c r="BJ34" i="2"/>
  <c r="BK34" i="2"/>
  <c r="BL34" i="2"/>
  <c r="BM34" i="2"/>
  <c r="BN34" i="2"/>
  <c r="BO34" i="2"/>
  <c r="BP34" i="2"/>
  <c r="BQ34" i="2"/>
  <c r="BR34" i="2"/>
  <c r="BS34" i="2"/>
  <c r="BT34" i="2"/>
  <c r="BU34" i="2"/>
  <c r="BV34"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AX36" i="2"/>
  <c r="AY36" i="2"/>
  <c r="AZ36" i="2"/>
  <c r="BA36" i="2"/>
  <c r="BB36" i="2"/>
  <c r="BC36" i="2"/>
  <c r="BD36" i="2"/>
  <c r="BE36" i="2"/>
  <c r="BF36" i="2"/>
  <c r="BG36" i="2"/>
  <c r="BH36" i="2"/>
  <c r="BI36" i="2"/>
  <c r="BJ36" i="2"/>
  <c r="BK36" i="2"/>
  <c r="BL36" i="2"/>
  <c r="BM36" i="2"/>
  <c r="BN36" i="2"/>
  <c r="BO36" i="2"/>
  <c r="BP36" i="2"/>
  <c r="BQ36" i="2"/>
  <c r="BR36" i="2"/>
  <c r="BS36" i="2"/>
  <c r="BT36" i="2"/>
  <c r="BU36" i="2"/>
  <c r="BV36"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N37" i="2"/>
  <c r="BO37" i="2"/>
  <c r="BP37" i="2"/>
  <c r="BQ37" i="2"/>
  <c r="BR37" i="2"/>
  <c r="BS37" i="2"/>
  <c r="BT37" i="2"/>
  <c r="BU37" i="2"/>
  <c r="BV37"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N38" i="2"/>
  <c r="BO38" i="2"/>
  <c r="BP38" i="2"/>
  <c r="BQ38" i="2"/>
  <c r="BR38" i="2"/>
  <c r="BS38" i="2"/>
  <c r="BT38" i="2"/>
  <c r="BU38" i="2"/>
  <c r="BV38"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BS39" i="2"/>
  <c r="BT39" i="2"/>
  <c r="BU39" i="2"/>
  <c r="BV39"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N40" i="2"/>
  <c r="BO40" i="2"/>
  <c r="BP40" i="2"/>
  <c r="BQ40" i="2"/>
  <c r="BR40" i="2"/>
  <c r="BS40" i="2"/>
  <c r="BT40" i="2"/>
  <c r="BU40" i="2"/>
  <c r="BV40"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N41" i="2"/>
  <c r="BO41" i="2"/>
  <c r="BP41" i="2"/>
  <c r="BQ41" i="2"/>
  <c r="BR41" i="2"/>
  <c r="BS41" i="2"/>
  <c r="BT41" i="2"/>
  <c r="BU41" i="2"/>
  <c r="BV41"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BC42" i="2"/>
  <c r="BD42" i="2"/>
  <c r="BE42" i="2"/>
  <c r="BF42" i="2"/>
  <c r="BG42" i="2"/>
  <c r="BH42" i="2"/>
  <c r="BI42" i="2"/>
  <c r="BJ42" i="2"/>
  <c r="BK42" i="2"/>
  <c r="BL42" i="2"/>
  <c r="BM42" i="2"/>
  <c r="BN42" i="2"/>
  <c r="BO42" i="2"/>
  <c r="BP42" i="2"/>
  <c r="BQ42" i="2"/>
  <c r="BR42" i="2"/>
  <c r="BS42" i="2"/>
  <c r="BT42" i="2"/>
  <c r="BU42" i="2"/>
  <c r="BV42"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BI43" i="2"/>
  <c r="BJ43" i="2"/>
  <c r="BK43" i="2"/>
  <c r="BL43" i="2"/>
  <c r="BM43" i="2"/>
  <c r="BN43" i="2"/>
  <c r="BO43" i="2"/>
  <c r="BP43" i="2"/>
  <c r="BQ43" i="2"/>
  <c r="BR43" i="2"/>
  <c r="BS43" i="2"/>
  <c r="BT43" i="2"/>
  <c r="BU43" i="2"/>
  <c r="BV43"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BI44" i="2"/>
  <c r="BJ44" i="2"/>
  <c r="BK44" i="2"/>
  <c r="BL44" i="2"/>
  <c r="BM44" i="2"/>
  <c r="BN44" i="2"/>
  <c r="BO44" i="2"/>
  <c r="BP44" i="2"/>
  <c r="BQ44" i="2"/>
  <c r="BR44" i="2"/>
  <c r="BS44" i="2"/>
  <c r="BT44" i="2"/>
  <c r="BU44" i="2"/>
  <c r="BV44"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E45" i="2"/>
  <c r="BF45" i="2"/>
  <c r="BG45" i="2"/>
  <c r="BH45" i="2"/>
  <c r="BI45" i="2"/>
  <c r="BJ45" i="2"/>
  <c r="BK45" i="2"/>
  <c r="BL45" i="2"/>
  <c r="BM45" i="2"/>
  <c r="BN45" i="2"/>
  <c r="BO45" i="2"/>
  <c r="BP45" i="2"/>
  <c r="BQ45" i="2"/>
  <c r="BR45" i="2"/>
  <c r="BS45" i="2"/>
  <c r="BT45" i="2"/>
  <c r="BU45" i="2"/>
  <c r="BV45"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BC46" i="2"/>
  <c r="BD46" i="2"/>
  <c r="BE46" i="2"/>
  <c r="BF46" i="2"/>
  <c r="BG46" i="2"/>
  <c r="BH46" i="2"/>
  <c r="BI46" i="2"/>
  <c r="BJ46" i="2"/>
  <c r="BK46" i="2"/>
  <c r="BL46" i="2"/>
  <c r="BM46" i="2"/>
  <c r="BN46" i="2"/>
  <c r="BO46" i="2"/>
  <c r="BP46" i="2"/>
  <c r="BQ46" i="2"/>
  <c r="BR46" i="2"/>
  <c r="BS46" i="2"/>
  <c r="BT46" i="2"/>
  <c r="BU46" i="2"/>
  <c r="BV46"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AX47" i="2"/>
  <c r="AY47" i="2"/>
  <c r="AZ47" i="2"/>
  <c r="BA47" i="2"/>
  <c r="BB47" i="2"/>
  <c r="BC47" i="2"/>
  <c r="BD47" i="2"/>
  <c r="BE47" i="2"/>
  <c r="BF47" i="2"/>
  <c r="BG47" i="2"/>
  <c r="BH47" i="2"/>
  <c r="BI47" i="2"/>
  <c r="BJ47" i="2"/>
  <c r="BK47" i="2"/>
  <c r="BL47" i="2"/>
  <c r="BM47" i="2"/>
  <c r="BN47" i="2"/>
  <c r="BO47" i="2"/>
  <c r="BP47" i="2"/>
  <c r="BQ47" i="2"/>
  <c r="BR47" i="2"/>
  <c r="BS47" i="2"/>
  <c r="BT47" i="2"/>
  <c r="BU47" i="2"/>
  <c r="BV47"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BI48" i="2"/>
  <c r="BJ48" i="2"/>
  <c r="BK48" i="2"/>
  <c r="BL48" i="2"/>
  <c r="BM48" i="2"/>
  <c r="BN48" i="2"/>
  <c r="BO48" i="2"/>
  <c r="BP48" i="2"/>
  <c r="BQ48" i="2"/>
  <c r="BR48" i="2"/>
  <c r="BS48" i="2"/>
  <c r="BT48" i="2"/>
  <c r="BU48" i="2"/>
  <c r="BV48"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AY49" i="2"/>
  <c r="AZ49" i="2"/>
  <c r="BA49" i="2"/>
  <c r="BB49" i="2"/>
  <c r="BC49" i="2"/>
  <c r="BD49" i="2"/>
  <c r="BE49" i="2"/>
  <c r="BF49" i="2"/>
  <c r="BG49" i="2"/>
  <c r="BH49" i="2"/>
  <c r="BI49" i="2"/>
  <c r="BJ49" i="2"/>
  <c r="BK49" i="2"/>
  <c r="BL49" i="2"/>
  <c r="BM49" i="2"/>
  <c r="BN49" i="2"/>
  <c r="BO49" i="2"/>
  <c r="BP49" i="2"/>
  <c r="BQ49" i="2"/>
  <c r="BR49" i="2"/>
  <c r="BS49" i="2"/>
  <c r="BT49" i="2"/>
  <c r="BU49" i="2"/>
  <c r="BV49"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AZ50" i="2"/>
  <c r="BA50" i="2"/>
  <c r="BB50" i="2"/>
  <c r="BC50" i="2"/>
  <c r="BD50" i="2"/>
  <c r="BE50" i="2"/>
  <c r="BF50" i="2"/>
  <c r="BG50" i="2"/>
  <c r="BH50" i="2"/>
  <c r="BI50" i="2"/>
  <c r="BJ50" i="2"/>
  <c r="BK50" i="2"/>
  <c r="BL50" i="2"/>
  <c r="BM50" i="2"/>
  <c r="BN50" i="2"/>
  <c r="BO50" i="2"/>
  <c r="BP50" i="2"/>
  <c r="BQ50" i="2"/>
  <c r="BR50" i="2"/>
  <c r="BS50" i="2"/>
  <c r="BT50" i="2"/>
  <c r="BU50" i="2"/>
  <c r="BV50"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BA51" i="2"/>
  <c r="BB51" i="2"/>
  <c r="BC51" i="2"/>
  <c r="BD51" i="2"/>
  <c r="BE51" i="2"/>
  <c r="BF51" i="2"/>
  <c r="BG51" i="2"/>
  <c r="BH51" i="2"/>
  <c r="BI51" i="2"/>
  <c r="BJ51" i="2"/>
  <c r="BK51" i="2"/>
  <c r="BL51" i="2"/>
  <c r="BM51" i="2"/>
  <c r="BN51" i="2"/>
  <c r="BO51" i="2"/>
  <c r="BP51" i="2"/>
  <c r="BQ51" i="2"/>
  <c r="BR51" i="2"/>
  <c r="BS51" i="2"/>
  <c r="BT51" i="2"/>
  <c r="BU51" i="2"/>
  <c r="BV51"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BB52" i="2"/>
  <c r="BC52" i="2"/>
  <c r="BD52" i="2"/>
  <c r="BE52" i="2"/>
  <c r="BF52" i="2"/>
  <c r="BG52" i="2"/>
  <c r="BH52" i="2"/>
  <c r="BI52" i="2"/>
  <c r="BJ52" i="2"/>
  <c r="BK52" i="2"/>
  <c r="BL52" i="2"/>
  <c r="BM52" i="2"/>
  <c r="BN52" i="2"/>
  <c r="BO52" i="2"/>
  <c r="BP52" i="2"/>
  <c r="BQ52" i="2"/>
  <c r="BR52" i="2"/>
  <c r="BS52" i="2"/>
  <c r="BT52" i="2"/>
  <c r="BU52" i="2"/>
  <c r="BV52"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BC53" i="2"/>
  <c r="BD53" i="2"/>
  <c r="BE53" i="2"/>
  <c r="BF53" i="2"/>
  <c r="BG53" i="2"/>
  <c r="BH53" i="2"/>
  <c r="BI53" i="2"/>
  <c r="BJ53" i="2"/>
  <c r="BK53" i="2"/>
  <c r="BL53" i="2"/>
  <c r="BM53" i="2"/>
  <c r="BN53" i="2"/>
  <c r="BO53" i="2"/>
  <c r="BP53" i="2"/>
  <c r="BQ53" i="2"/>
  <c r="BR53" i="2"/>
  <c r="BS53" i="2"/>
  <c r="BT53" i="2"/>
  <c r="BU53" i="2"/>
  <c r="BV53"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BD54" i="2"/>
  <c r="BE54" i="2"/>
  <c r="BF54" i="2"/>
  <c r="BG54" i="2"/>
  <c r="BH54" i="2"/>
  <c r="BI54" i="2"/>
  <c r="BJ54" i="2"/>
  <c r="BK54" i="2"/>
  <c r="BL54" i="2"/>
  <c r="BM54" i="2"/>
  <c r="BN54" i="2"/>
  <c r="BO54" i="2"/>
  <c r="BP54" i="2"/>
  <c r="BQ54" i="2"/>
  <c r="BR54" i="2"/>
  <c r="BS54" i="2"/>
  <c r="BT54" i="2"/>
  <c r="BU54" i="2"/>
  <c r="BV54"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BE55" i="2"/>
  <c r="BF55" i="2"/>
  <c r="BG55" i="2"/>
  <c r="BH55" i="2"/>
  <c r="BI55" i="2"/>
  <c r="BJ55" i="2"/>
  <c r="BK55" i="2"/>
  <c r="BL55" i="2"/>
  <c r="BM55" i="2"/>
  <c r="BN55" i="2"/>
  <c r="BO55" i="2"/>
  <c r="BP55" i="2"/>
  <c r="BQ55" i="2"/>
  <c r="BR55" i="2"/>
  <c r="BS55" i="2"/>
  <c r="BT55" i="2"/>
  <c r="BU55" i="2"/>
  <c r="BV55"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BF56" i="2"/>
  <c r="BG56" i="2"/>
  <c r="BH56" i="2"/>
  <c r="BI56" i="2"/>
  <c r="BJ56" i="2"/>
  <c r="BK56" i="2"/>
  <c r="BL56" i="2"/>
  <c r="BM56" i="2"/>
  <c r="BN56" i="2"/>
  <c r="BO56" i="2"/>
  <c r="BP56" i="2"/>
  <c r="BQ56" i="2"/>
  <c r="BR56" i="2"/>
  <c r="BS56" i="2"/>
  <c r="BT56" i="2"/>
  <c r="BU56" i="2"/>
  <c r="BV56"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BK57" i="2"/>
  <c r="BL57" i="2"/>
  <c r="BM57" i="2"/>
  <c r="BN57" i="2"/>
  <c r="BO57" i="2"/>
  <c r="BP57" i="2"/>
  <c r="BQ57" i="2"/>
  <c r="BR57" i="2"/>
  <c r="BS57" i="2"/>
  <c r="BT57" i="2"/>
  <c r="BU57" i="2"/>
  <c r="BV57"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BH58" i="2"/>
  <c r="BI58" i="2"/>
  <c r="BJ58" i="2"/>
  <c r="BK58" i="2"/>
  <c r="BL58" i="2"/>
  <c r="BM58" i="2"/>
  <c r="BN58" i="2"/>
  <c r="BO58" i="2"/>
  <c r="BP58" i="2"/>
  <c r="BQ58" i="2"/>
  <c r="BR58" i="2"/>
  <c r="BS58" i="2"/>
  <c r="BT58" i="2"/>
  <c r="BU58" i="2"/>
  <c r="BV58"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BI59" i="2"/>
  <c r="BJ59" i="2"/>
  <c r="BK59" i="2"/>
  <c r="BL59" i="2"/>
  <c r="BM59" i="2"/>
  <c r="BN59" i="2"/>
  <c r="BO59" i="2"/>
  <c r="BP59" i="2"/>
  <c r="BQ59" i="2"/>
  <c r="BR59" i="2"/>
  <c r="BS59" i="2"/>
  <c r="BT59" i="2"/>
  <c r="BU59" i="2"/>
  <c r="BV59"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BJ60" i="2"/>
  <c r="BK60" i="2"/>
  <c r="BL60" i="2"/>
  <c r="BM60" i="2"/>
  <c r="BN60" i="2"/>
  <c r="BO60" i="2"/>
  <c r="BP60" i="2"/>
  <c r="BQ60" i="2"/>
  <c r="BR60" i="2"/>
  <c r="BS60" i="2"/>
  <c r="BT60" i="2"/>
  <c r="BU60" i="2"/>
  <c r="BV60"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BK61" i="2"/>
  <c r="BL61" i="2"/>
  <c r="BM61" i="2"/>
  <c r="BN61" i="2"/>
  <c r="BO61" i="2"/>
  <c r="BP61" i="2"/>
  <c r="BQ61" i="2"/>
  <c r="BR61" i="2"/>
  <c r="BS61" i="2"/>
  <c r="BT61" i="2"/>
  <c r="BU61" i="2"/>
  <c r="BV61"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BL62" i="2"/>
  <c r="BM62" i="2"/>
  <c r="BN62" i="2"/>
  <c r="BO62" i="2"/>
  <c r="BP62" i="2"/>
  <c r="BQ62" i="2"/>
  <c r="BR62" i="2"/>
  <c r="BS62" i="2"/>
  <c r="BT62" i="2"/>
  <c r="BU62" i="2"/>
  <c r="BV62"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BM63" i="2"/>
  <c r="BN63" i="2"/>
  <c r="BO63" i="2"/>
  <c r="BP63" i="2"/>
  <c r="BQ63" i="2"/>
  <c r="BR63" i="2"/>
  <c r="BS63" i="2"/>
  <c r="BT63" i="2"/>
  <c r="BU63" i="2"/>
  <c r="BV63"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BN64" i="2"/>
  <c r="BO64" i="2"/>
  <c r="BP64" i="2"/>
  <c r="BQ64" i="2"/>
  <c r="BR64" i="2"/>
  <c r="BS64" i="2"/>
  <c r="BT64" i="2"/>
  <c r="BU64" i="2"/>
  <c r="BV64"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AX65" i="2"/>
  <c r="AY65" i="2"/>
  <c r="AZ65" i="2"/>
  <c r="BA65" i="2"/>
  <c r="BB65" i="2"/>
  <c r="BC65" i="2"/>
  <c r="BD65" i="2"/>
  <c r="BE65" i="2"/>
  <c r="BF65" i="2"/>
  <c r="BG65" i="2"/>
  <c r="BH65" i="2"/>
  <c r="BI65" i="2"/>
  <c r="BJ65" i="2"/>
  <c r="BK65" i="2"/>
  <c r="BL65" i="2"/>
  <c r="BM65" i="2"/>
  <c r="BN65" i="2"/>
  <c r="BO65" i="2"/>
  <c r="BP65" i="2"/>
  <c r="BQ65" i="2"/>
  <c r="BR65" i="2"/>
  <c r="BS65" i="2"/>
  <c r="BT65" i="2"/>
  <c r="BU65" i="2"/>
  <c r="BV65"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BP66" i="2"/>
  <c r="BQ66" i="2"/>
  <c r="BR66" i="2"/>
  <c r="BS66" i="2"/>
  <c r="BT66" i="2"/>
  <c r="BU66" i="2"/>
  <c r="BV66"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BC67" i="2"/>
  <c r="BD67" i="2"/>
  <c r="BE67" i="2"/>
  <c r="BF67" i="2"/>
  <c r="BG67" i="2"/>
  <c r="BH67" i="2"/>
  <c r="BI67" i="2"/>
  <c r="BJ67" i="2"/>
  <c r="BK67" i="2"/>
  <c r="BL67" i="2"/>
  <c r="BM67" i="2"/>
  <c r="BN67" i="2"/>
  <c r="BO67" i="2"/>
  <c r="BP67" i="2"/>
  <c r="BQ67" i="2"/>
  <c r="BR67" i="2"/>
  <c r="BS67" i="2"/>
  <c r="BT67" i="2"/>
  <c r="BU67" i="2"/>
  <c r="BV67"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BC68" i="2"/>
  <c r="BD68" i="2"/>
  <c r="BE68" i="2"/>
  <c r="BF68" i="2"/>
  <c r="BG68" i="2"/>
  <c r="BH68" i="2"/>
  <c r="BI68" i="2"/>
  <c r="BJ68" i="2"/>
  <c r="BK68" i="2"/>
  <c r="BL68" i="2"/>
  <c r="BM68" i="2"/>
  <c r="BN68" i="2"/>
  <c r="BO68" i="2"/>
  <c r="BP68" i="2"/>
  <c r="BQ68" i="2"/>
  <c r="BR68" i="2"/>
  <c r="BS68" i="2"/>
  <c r="BT68" i="2"/>
  <c r="BU68" i="2"/>
  <c r="BV68"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AZ69" i="2"/>
  <c r="BA69" i="2"/>
  <c r="BB69" i="2"/>
  <c r="BC69" i="2"/>
  <c r="BD69" i="2"/>
  <c r="BE69" i="2"/>
  <c r="BF69" i="2"/>
  <c r="BG69" i="2"/>
  <c r="BH69" i="2"/>
  <c r="BI69" i="2"/>
  <c r="BJ69" i="2"/>
  <c r="BK69" i="2"/>
  <c r="BL69" i="2"/>
  <c r="BM69" i="2"/>
  <c r="BN69" i="2"/>
  <c r="BO69" i="2"/>
  <c r="BP69" i="2"/>
  <c r="BQ69" i="2"/>
  <c r="BR69" i="2"/>
  <c r="BS69" i="2"/>
  <c r="BT69" i="2"/>
  <c r="BU69" i="2"/>
  <c r="BV69"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AX70" i="2"/>
  <c r="AY70" i="2"/>
  <c r="AZ70" i="2"/>
  <c r="BA70" i="2"/>
  <c r="BB70" i="2"/>
  <c r="BC70" i="2"/>
  <c r="BD70" i="2"/>
  <c r="BE70" i="2"/>
  <c r="BF70" i="2"/>
  <c r="BG70" i="2"/>
  <c r="BH70" i="2"/>
  <c r="BI70" i="2"/>
  <c r="BJ70" i="2"/>
  <c r="BK70" i="2"/>
  <c r="BL70" i="2"/>
  <c r="BM70" i="2"/>
  <c r="BN70" i="2"/>
  <c r="BO70" i="2"/>
  <c r="BP70" i="2"/>
  <c r="BQ70" i="2"/>
  <c r="BR70" i="2"/>
  <c r="BS70" i="2"/>
  <c r="BT70" i="2"/>
  <c r="BU70" i="2"/>
  <c r="BV70"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BS71" i="2"/>
  <c r="BT71" i="2"/>
  <c r="BU71" i="2"/>
  <c r="BV71" i="2"/>
  <c r="Y72" i="2"/>
  <c r="Z72" i="2"/>
  <c r="AA72" i="2"/>
  <c r="AB72" i="2"/>
  <c r="AC72" i="2"/>
  <c r="AD72" i="2"/>
  <c r="AE72" i="2"/>
  <c r="AF72" i="2"/>
  <c r="AG72" i="2"/>
  <c r="AH72" i="2"/>
  <c r="AI72" i="2"/>
  <c r="AJ72" i="2"/>
  <c r="AK72" i="2"/>
  <c r="AL72" i="2"/>
  <c r="AM72" i="2"/>
  <c r="AN72" i="2"/>
  <c r="AO72" i="2"/>
  <c r="AP72" i="2"/>
  <c r="AQ72" i="2"/>
  <c r="AR72" i="2"/>
  <c r="AS72" i="2"/>
  <c r="AT72" i="2"/>
  <c r="AU72" i="2"/>
  <c r="AV72" i="2"/>
  <c r="AW72" i="2"/>
  <c r="AX72" i="2"/>
  <c r="AY72" i="2"/>
  <c r="AZ72" i="2"/>
  <c r="BA72" i="2"/>
  <c r="BB72" i="2"/>
  <c r="BC72" i="2"/>
  <c r="BD72" i="2"/>
  <c r="BE72" i="2"/>
  <c r="BF72" i="2"/>
  <c r="BG72" i="2"/>
  <c r="BH72" i="2"/>
  <c r="BI72" i="2"/>
  <c r="BJ72" i="2"/>
  <c r="BK72" i="2"/>
  <c r="BL72" i="2"/>
  <c r="BM72" i="2"/>
  <c r="BN72" i="2"/>
  <c r="BO72" i="2"/>
  <c r="BP72" i="2"/>
  <c r="BQ72" i="2"/>
  <c r="BR72" i="2"/>
  <c r="BS72" i="2"/>
  <c r="BT72" i="2"/>
  <c r="BU72" i="2"/>
  <c r="BV72" i="2"/>
  <c r="Y73" i="2"/>
  <c r="Z73" i="2"/>
  <c r="AA73" i="2"/>
  <c r="AB73" i="2"/>
  <c r="AC73" i="2"/>
  <c r="AD73" i="2"/>
  <c r="AE73" i="2"/>
  <c r="AF73" i="2"/>
  <c r="AG73" i="2"/>
  <c r="AH73" i="2"/>
  <c r="AI73" i="2"/>
  <c r="AJ73" i="2"/>
  <c r="AK73" i="2"/>
  <c r="AL73" i="2"/>
  <c r="AM73" i="2"/>
  <c r="AN73" i="2"/>
  <c r="AO73" i="2"/>
  <c r="AP73" i="2"/>
  <c r="AQ73" i="2"/>
  <c r="AR73" i="2"/>
  <c r="AS73" i="2"/>
  <c r="AT73" i="2"/>
  <c r="AU73" i="2"/>
  <c r="AV73" i="2"/>
  <c r="AW73" i="2"/>
  <c r="AX73" i="2"/>
  <c r="AY73" i="2"/>
  <c r="AZ73" i="2"/>
  <c r="BA73" i="2"/>
  <c r="BB73" i="2"/>
  <c r="BC73" i="2"/>
  <c r="BD73" i="2"/>
  <c r="BE73" i="2"/>
  <c r="BF73" i="2"/>
  <c r="BG73" i="2"/>
  <c r="BH73" i="2"/>
  <c r="BI73" i="2"/>
  <c r="BJ73" i="2"/>
  <c r="BK73" i="2"/>
  <c r="BL73" i="2"/>
  <c r="BM73" i="2"/>
  <c r="BN73" i="2"/>
  <c r="BO73" i="2"/>
  <c r="BP73" i="2"/>
  <c r="BQ73" i="2"/>
  <c r="BR73" i="2"/>
  <c r="BS73" i="2"/>
  <c r="BT73" i="2"/>
  <c r="BU73" i="2"/>
  <c r="BV73" i="2"/>
  <c r="Y74" i="2"/>
  <c r="Z74" i="2"/>
  <c r="AA74" i="2"/>
  <c r="AB74" i="2"/>
  <c r="AC74" i="2"/>
  <c r="AD74" i="2"/>
  <c r="AE74" i="2"/>
  <c r="AF74" i="2"/>
  <c r="AG74" i="2"/>
  <c r="AH74" i="2"/>
  <c r="AI74" i="2"/>
  <c r="AJ74" i="2"/>
  <c r="AK74" i="2"/>
  <c r="AL74" i="2"/>
  <c r="AM74" i="2"/>
  <c r="AN74" i="2"/>
  <c r="AO74" i="2"/>
  <c r="AP74" i="2"/>
  <c r="AQ74" i="2"/>
  <c r="AR74" i="2"/>
  <c r="AS74" i="2"/>
  <c r="AT74" i="2"/>
  <c r="AU74" i="2"/>
  <c r="AV74" i="2"/>
  <c r="AW74" i="2"/>
  <c r="AX74" i="2"/>
  <c r="AY74" i="2"/>
  <c r="AZ74" i="2"/>
  <c r="BA74" i="2"/>
  <c r="BB74" i="2"/>
  <c r="BC74" i="2"/>
  <c r="BD74" i="2"/>
  <c r="BE74" i="2"/>
  <c r="BF74" i="2"/>
  <c r="BG74" i="2"/>
  <c r="BH74" i="2"/>
  <c r="BI74" i="2"/>
  <c r="BJ74" i="2"/>
  <c r="BK74" i="2"/>
  <c r="BL74" i="2"/>
  <c r="BM74" i="2"/>
  <c r="BN74" i="2"/>
  <c r="BO74" i="2"/>
  <c r="BP74" i="2"/>
  <c r="BQ74" i="2"/>
  <c r="BR74" i="2"/>
  <c r="BS74" i="2"/>
  <c r="BT74" i="2"/>
  <c r="BU74" i="2"/>
  <c r="BV74"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AZ75" i="2"/>
  <c r="BA75" i="2"/>
  <c r="BB75" i="2"/>
  <c r="BC75" i="2"/>
  <c r="BD75" i="2"/>
  <c r="BE75" i="2"/>
  <c r="BF75" i="2"/>
  <c r="BG75" i="2"/>
  <c r="BH75" i="2"/>
  <c r="BI75" i="2"/>
  <c r="BJ75" i="2"/>
  <c r="BK75" i="2"/>
  <c r="BL75" i="2"/>
  <c r="BM75" i="2"/>
  <c r="BN75" i="2"/>
  <c r="BO75" i="2"/>
  <c r="BP75" i="2"/>
  <c r="BQ75" i="2"/>
  <c r="BR75" i="2"/>
  <c r="BS75" i="2"/>
  <c r="BT75" i="2"/>
  <c r="BU75" i="2"/>
  <c r="BV75"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AZ76" i="2"/>
  <c r="BA76" i="2"/>
  <c r="BB76" i="2"/>
  <c r="BC76" i="2"/>
  <c r="BD76" i="2"/>
  <c r="BE76" i="2"/>
  <c r="BF76" i="2"/>
  <c r="BG76" i="2"/>
  <c r="BH76" i="2"/>
  <c r="BI76" i="2"/>
  <c r="BJ76" i="2"/>
  <c r="BK76" i="2"/>
  <c r="BL76" i="2"/>
  <c r="BM76" i="2"/>
  <c r="BN76" i="2"/>
  <c r="BO76" i="2"/>
  <c r="BP76" i="2"/>
  <c r="BQ76" i="2"/>
  <c r="BR76" i="2"/>
  <c r="BS76" i="2"/>
  <c r="BT76" i="2"/>
  <c r="BU76" i="2"/>
  <c r="BV76"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AZ77" i="2"/>
  <c r="BA77" i="2"/>
  <c r="BB77" i="2"/>
  <c r="BC77" i="2"/>
  <c r="BD77" i="2"/>
  <c r="BE77" i="2"/>
  <c r="BF77" i="2"/>
  <c r="BG77" i="2"/>
  <c r="BH77" i="2"/>
  <c r="BI77" i="2"/>
  <c r="BJ77" i="2"/>
  <c r="BK77" i="2"/>
  <c r="BL77" i="2"/>
  <c r="BM77" i="2"/>
  <c r="BN77" i="2"/>
  <c r="BO77" i="2"/>
  <c r="BP77" i="2"/>
  <c r="BQ77" i="2"/>
  <c r="BR77" i="2"/>
  <c r="BS77" i="2"/>
  <c r="BT77" i="2"/>
  <c r="BU77" i="2"/>
  <c r="BV77"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AZ78" i="2"/>
  <c r="BA78" i="2"/>
  <c r="BB78" i="2"/>
  <c r="BC78" i="2"/>
  <c r="BD78" i="2"/>
  <c r="BE78" i="2"/>
  <c r="BF78" i="2"/>
  <c r="BG78" i="2"/>
  <c r="BH78" i="2"/>
  <c r="BI78" i="2"/>
  <c r="BJ78" i="2"/>
  <c r="BK78" i="2"/>
  <c r="BL78" i="2"/>
  <c r="BM78" i="2"/>
  <c r="BN78" i="2"/>
  <c r="BO78" i="2"/>
  <c r="BP78" i="2"/>
  <c r="BQ78" i="2"/>
  <c r="BR78" i="2"/>
  <c r="BS78" i="2"/>
  <c r="BT78" i="2"/>
  <c r="BU78" i="2"/>
  <c r="BV78"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BQ79" i="2"/>
  <c r="BR79" i="2"/>
  <c r="BS79" i="2"/>
  <c r="BT79" i="2"/>
  <c r="BU79" i="2"/>
  <c r="BV79" i="2"/>
  <c r="Y80" i="2"/>
  <c r="Z80" i="2"/>
  <c r="AA80" i="2"/>
  <c r="AB80" i="2"/>
  <c r="AC80" i="2"/>
  <c r="AD80" i="2"/>
  <c r="AE80" i="2"/>
  <c r="AF80" i="2"/>
  <c r="AG80" i="2"/>
  <c r="AH80" i="2"/>
  <c r="AI80" i="2"/>
  <c r="AJ80" i="2"/>
  <c r="AK80" i="2"/>
  <c r="AL80" i="2"/>
  <c r="AM80" i="2"/>
  <c r="AN80" i="2"/>
  <c r="AO80" i="2"/>
  <c r="AP80" i="2"/>
  <c r="AQ80" i="2"/>
  <c r="AR80" i="2"/>
  <c r="AS80" i="2"/>
  <c r="AT80" i="2"/>
  <c r="AU80" i="2"/>
  <c r="AV80" i="2"/>
  <c r="AW80" i="2"/>
  <c r="AX80" i="2"/>
  <c r="AY80" i="2"/>
  <c r="AZ80" i="2"/>
  <c r="BA80" i="2"/>
  <c r="BB80" i="2"/>
  <c r="BC80" i="2"/>
  <c r="BD80" i="2"/>
  <c r="BE80" i="2"/>
  <c r="BF80" i="2"/>
  <c r="BG80" i="2"/>
  <c r="BH80" i="2"/>
  <c r="BI80" i="2"/>
  <c r="BJ80" i="2"/>
  <c r="BK80" i="2"/>
  <c r="BL80" i="2"/>
  <c r="BM80" i="2"/>
  <c r="BN80" i="2"/>
  <c r="BO80" i="2"/>
  <c r="BP80" i="2"/>
  <c r="BQ80" i="2"/>
  <c r="BR80" i="2"/>
  <c r="BS80" i="2"/>
  <c r="BT80" i="2"/>
  <c r="BU80" i="2"/>
  <c r="BV80"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Y82" i="2"/>
  <c r="Z82" i="2"/>
  <c r="AA82" i="2"/>
  <c r="AB82" i="2"/>
  <c r="AC82" i="2"/>
  <c r="AD82" i="2"/>
  <c r="AE82" i="2"/>
  <c r="AF82" i="2"/>
  <c r="AG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BV82" i="2"/>
  <c r="Y83" i="2"/>
  <c r="Z83" i="2"/>
  <c r="AA83" i="2"/>
  <c r="AB83" i="2"/>
  <c r="AC83" i="2"/>
  <c r="AD83" i="2"/>
  <c r="AE83" i="2"/>
  <c r="AF83" i="2"/>
  <c r="AG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BS83" i="2"/>
  <c r="BT83" i="2"/>
  <c r="BU83" i="2"/>
  <c r="BV83"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BV84" i="2"/>
  <c r="Y85" i="2"/>
  <c r="Z85" i="2"/>
  <c r="AA85" i="2"/>
  <c r="AB85" i="2"/>
  <c r="AC85" i="2"/>
  <c r="AD85" i="2"/>
  <c r="AE85" i="2"/>
  <c r="AF85" i="2"/>
  <c r="AG85" i="2"/>
  <c r="AH85" i="2"/>
  <c r="AI85" i="2"/>
  <c r="AJ85" i="2"/>
  <c r="AK85" i="2"/>
  <c r="AL85" i="2"/>
  <c r="AM85" i="2"/>
  <c r="AN85" i="2"/>
  <c r="AO85" i="2"/>
  <c r="AP85" i="2"/>
  <c r="AQ85" i="2"/>
  <c r="AR85" i="2"/>
  <c r="AS85" i="2"/>
  <c r="AT85" i="2"/>
  <c r="AU85" i="2"/>
  <c r="AV85" i="2"/>
  <c r="AW85" i="2"/>
  <c r="AX85" i="2"/>
  <c r="AY85" i="2"/>
  <c r="AZ85" i="2"/>
  <c r="BA85" i="2"/>
  <c r="BB85" i="2"/>
  <c r="BC85" i="2"/>
  <c r="BD85" i="2"/>
  <c r="BE85" i="2"/>
  <c r="BF85" i="2"/>
  <c r="BG85" i="2"/>
  <c r="BH85" i="2"/>
  <c r="BI85" i="2"/>
  <c r="BJ85" i="2"/>
  <c r="BK85" i="2"/>
  <c r="BL85" i="2"/>
  <c r="BM85" i="2"/>
  <c r="BN85" i="2"/>
  <c r="BO85" i="2"/>
  <c r="BP85" i="2"/>
  <c r="BQ85" i="2"/>
  <c r="BR85" i="2"/>
  <c r="BS85" i="2"/>
  <c r="BT85" i="2"/>
  <c r="BU85" i="2"/>
  <c r="BV85"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Y87" i="2"/>
  <c r="Z87" i="2"/>
  <c r="AA87" i="2"/>
  <c r="AB87" i="2"/>
  <c r="AC87" i="2"/>
  <c r="AD87" i="2"/>
  <c r="AE87" i="2"/>
  <c r="AF87" i="2"/>
  <c r="AG87" i="2"/>
  <c r="AH87"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BS87" i="2"/>
  <c r="BT87" i="2"/>
  <c r="BU87" i="2"/>
  <c r="BV87" i="2"/>
  <c r="Y88" i="2"/>
  <c r="Z88" i="2"/>
  <c r="AA88" i="2"/>
  <c r="AB88" i="2"/>
  <c r="AC88" i="2"/>
  <c r="AD88" i="2"/>
  <c r="AE88" i="2"/>
  <c r="AF88" i="2"/>
  <c r="AG88" i="2"/>
  <c r="AH88" i="2"/>
  <c r="AI88" i="2"/>
  <c r="AJ88" i="2"/>
  <c r="AK88" i="2"/>
  <c r="AL88" i="2"/>
  <c r="AM88" i="2"/>
  <c r="AN88" i="2"/>
  <c r="AO88" i="2"/>
  <c r="AP88" i="2"/>
  <c r="AQ88" i="2"/>
  <c r="AR88" i="2"/>
  <c r="AS88" i="2"/>
  <c r="AT88" i="2"/>
  <c r="AU88" i="2"/>
  <c r="AV88" i="2"/>
  <c r="AW88" i="2"/>
  <c r="AX88" i="2"/>
  <c r="AY88" i="2"/>
  <c r="AZ88" i="2"/>
  <c r="BA88" i="2"/>
  <c r="BB88" i="2"/>
  <c r="BC88" i="2"/>
  <c r="BD88" i="2"/>
  <c r="BE88" i="2"/>
  <c r="BF88" i="2"/>
  <c r="BG88" i="2"/>
  <c r="BH88" i="2"/>
  <c r="BI88" i="2"/>
  <c r="BJ88" i="2"/>
  <c r="BK88" i="2"/>
  <c r="BL88" i="2"/>
  <c r="BM88" i="2"/>
  <c r="BN88" i="2"/>
  <c r="BO88" i="2"/>
  <c r="BP88" i="2"/>
  <c r="BQ88" i="2"/>
  <c r="BR88" i="2"/>
  <c r="BS88" i="2"/>
  <c r="BT88" i="2"/>
  <c r="BU88" i="2"/>
  <c r="BV88" i="2"/>
  <c r="Y89" i="2"/>
  <c r="Z89" i="2"/>
  <c r="AA89" i="2"/>
  <c r="AB89" i="2"/>
  <c r="AC89" i="2"/>
  <c r="AD89" i="2"/>
  <c r="AE89" i="2"/>
  <c r="AF89" i="2"/>
  <c r="AG89" i="2"/>
  <c r="AH89" i="2"/>
  <c r="AI89" i="2"/>
  <c r="AJ89" i="2"/>
  <c r="AK89" i="2"/>
  <c r="AL89" i="2"/>
  <c r="AM89" i="2"/>
  <c r="AN89" i="2"/>
  <c r="AO89" i="2"/>
  <c r="AP89" i="2"/>
  <c r="AQ89" i="2"/>
  <c r="AR89" i="2"/>
  <c r="AS89" i="2"/>
  <c r="AT89" i="2"/>
  <c r="AU89" i="2"/>
  <c r="AV89" i="2"/>
  <c r="AW89" i="2"/>
  <c r="AX89" i="2"/>
  <c r="AY89" i="2"/>
  <c r="AZ89" i="2"/>
  <c r="BA89" i="2"/>
  <c r="BB89" i="2"/>
  <c r="BC89" i="2"/>
  <c r="BD89" i="2"/>
  <c r="BE89" i="2"/>
  <c r="BF89" i="2"/>
  <c r="BG89" i="2"/>
  <c r="BH89" i="2"/>
  <c r="BI89" i="2"/>
  <c r="BJ89" i="2"/>
  <c r="BK89" i="2"/>
  <c r="BL89" i="2"/>
  <c r="BM89" i="2"/>
  <c r="BN89" i="2"/>
  <c r="BO89" i="2"/>
  <c r="BP89" i="2"/>
  <c r="BQ89" i="2"/>
  <c r="BR89" i="2"/>
  <c r="BS89" i="2"/>
  <c r="BT89" i="2"/>
  <c r="BU89" i="2"/>
  <c r="BV89" i="2"/>
  <c r="Y90" i="2"/>
  <c r="Z90" i="2"/>
  <c r="AA90" i="2"/>
  <c r="AB90" i="2"/>
  <c r="AC90" i="2"/>
  <c r="AD90" i="2"/>
  <c r="AE90" i="2"/>
  <c r="AF90" i="2"/>
  <c r="AG90" i="2"/>
  <c r="AH90" i="2"/>
  <c r="AI90" i="2"/>
  <c r="AJ90" i="2"/>
  <c r="AK90" i="2"/>
  <c r="AL90" i="2"/>
  <c r="AM90" i="2"/>
  <c r="AN90" i="2"/>
  <c r="AO90" i="2"/>
  <c r="AP90" i="2"/>
  <c r="AQ90" i="2"/>
  <c r="AR90" i="2"/>
  <c r="AS90" i="2"/>
  <c r="AT90" i="2"/>
  <c r="AU90" i="2"/>
  <c r="AV90" i="2"/>
  <c r="AW90" i="2"/>
  <c r="AX90" i="2"/>
  <c r="AY90" i="2"/>
  <c r="AZ90" i="2"/>
  <c r="BA90" i="2"/>
  <c r="BB90" i="2"/>
  <c r="BC90" i="2"/>
  <c r="BD90" i="2"/>
  <c r="BE90" i="2"/>
  <c r="BF90" i="2"/>
  <c r="BG90" i="2"/>
  <c r="BH90" i="2"/>
  <c r="BI90" i="2"/>
  <c r="BJ90" i="2"/>
  <c r="BK90" i="2"/>
  <c r="BL90" i="2"/>
  <c r="BM90" i="2"/>
  <c r="BN90" i="2"/>
  <c r="BO90" i="2"/>
  <c r="BP90" i="2"/>
  <c r="BQ90" i="2"/>
  <c r="BR90" i="2"/>
  <c r="BS90" i="2"/>
  <c r="BT90" i="2"/>
  <c r="BU90" i="2"/>
  <c r="BV90" i="2"/>
  <c r="Y91" i="2"/>
  <c r="Z91" i="2"/>
  <c r="AA91" i="2"/>
  <c r="AB91" i="2"/>
  <c r="AC91" i="2"/>
  <c r="AD91" i="2"/>
  <c r="AE91" i="2"/>
  <c r="AF91" i="2"/>
  <c r="AG91" i="2"/>
  <c r="AH91" i="2"/>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BS91" i="2"/>
  <c r="BT91" i="2"/>
  <c r="BU91" i="2"/>
  <c r="BV91" i="2"/>
  <c r="Y92" i="2"/>
  <c r="Z92" i="2"/>
  <c r="AA92" i="2"/>
  <c r="AB92" i="2"/>
  <c r="AC92" i="2"/>
  <c r="AD92" i="2"/>
  <c r="AE92" i="2"/>
  <c r="AF92" i="2"/>
  <c r="AG92" i="2"/>
  <c r="AH92" i="2"/>
  <c r="AI92" i="2"/>
  <c r="AJ92" i="2"/>
  <c r="AK92" i="2"/>
  <c r="AL92" i="2"/>
  <c r="AM92" i="2"/>
  <c r="AN92" i="2"/>
  <c r="AO92" i="2"/>
  <c r="AP92" i="2"/>
  <c r="AQ92" i="2"/>
  <c r="AR92" i="2"/>
  <c r="AS92" i="2"/>
  <c r="AT92" i="2"/>
  <c r="AU92" i="2"/>
  <c r="AV92" i="2"/>
  <c r="AW92" i="2"/>
  <c r="AX92" i="2"/>
  <c r="AY92" i="2"/>
  <c r="AZ92" i="2"/>
  <c r="BA92" i="2"/>
  <c r="BB92" i="2"/>
  <c r="BC92" i="2"/>
  <c r="BD92" i="2"/>
  <c r="BE92" i="2"/>
  <c r="BF92" i="2"/>
  <c r="BG92" i="2"/>
  <c r="BH92" i="2"/>
  <c r="BI92" i="2"/>
  <c r="BJ92" i="2"/>
  <c r="BK92" i="2"/>
  <c r="BL92" i="2"/>
  <c r="BM92" i="2"/>
  <c r="BN92" i="2"/>
  <c r="BO92" i="2"/>
  <c r="BP92" i="2"/>
  <c r="BQ92" i="2"/>
  <c r="BR92" i="2"/>
  <c r="BS92" i="2"/>
  <c r="BT92" i="2"/>
  <c r="BU92" i="2"/>
  <c r="BV92" i="2"/>
  <c r="Y93" i="2"/>
  <c r="Z93" i="2"/>
  <c r="AA93" i="2"/>
  <c r="AB93" i="2"/>
  <c r="AC93" i="2"/>
  <c r="AD93" i="2"/>
  <c r="AE93" i="2"/>
  <c r="AF93" i="2"/>
  <c r="AG93" i="2"/>
  <c r="AH93" i="2"/>
  <c r="AI93" i="2"/>
  <c r="AJ93" i="2"/>
  <c r="AK93" i="2"/>
  <c r="AL93" i="2"/>
  <c r="AM93" i="2"/>
  <c r="AN93" i="2"/>
  <c r="AO93" i="2"/>
  <c r="AP93" i="2"/>
  <c r="AQ93" i="2"/>
  <c r="AR93" i="2"/>
  <c r="AS93" i="2"/>
  <c r="AT93" i="2"/>
  <c r="AU93" i="2"/>
  <c r="AV93" i="2"/>
  <c r="AW93" i="2"/>
  <c r="AX93" i="2"/>
  <c r="AY93" i="2"/>
  <c r="AZ93" i="2"/>
  <c r="BA93" i="2"/>
  <c r="BB93" i="2"/>
  <c r="BC93" i="2"/>
  <c r="BD93" i="2"/>
  <c r="BE93" i="2"/>
  <c r="BF93" i="2"/>
  <c r="BG93" i="2"/>
  <c r="BH93" i="2"/>
  <c r="BI93" i="2"/>
  <c r="BJ93" i="2"/>
  <c r="BK93" i="2"/>
  <c r="BL93" i="2"/>
  <c r="BM93" i="2"/>
  <c r="BN93" i="2"/>
  <c r="BO93" i="2"/>
  <c r="BP93" i="2"/>
  <c r="BQ93" i="2"/>
  <c r="BR93" i="2"/>
  <c r="BS93" i="2"/>
  <c r="BT93" i="2"/>
  <c r="BU93" i="2"/>
  <c r="BV93" i="2"/>
  <c r="Y94" i="2"/>
  <c r="Z94" i="2"/>
  <c r="AA94" i="2"/>
  <c r="AB94" i="2"/>
  <c r="AC94" i="2"/>
  <c r="AD94" i="2"/>
  <c r="AE94" i="2"/>
  <c r="AF94" i="2"/>
  <c r="AG94" i="2"/>
  <c r="AH94" i="2"/>
  <c r="AI94" i="2"/>
  <c r="AJ94" i="2"/>
  <c r="AK94" i="2"/>
  <c r="AL94" i="2"/>
  <c r="AM94" i="2"/>
  <c r="AN94" i="2"/>
  <c r="AO94" i="2"/>
  <c r="AP94" i="2"/>
  <c r="AQ94" i="2"/>
  <c r="AR94" i="2"/>
  <c r="AS94" i="2"/>
  <c r="AT94" i="2"/>
  <c r="AU94" i="2"/>
  <c r="AV94" i="2"/>
  <c r="AW94" i="2"/>
  <c r="AX94" i="2"/>
  <c r="AY94" i="2"/>
  <c r="AZ94" i="2"/>
  <c r="BA94" i="2"/>
  <c r="BB94" i="2"/>
  <c r="BC94" i="2"/>
  <c r="BD94" i="2"/>
  <c r="BE94" i="2"/>
  <c r="BF94" i="2"/>
  <c r="BG94" i="2"/>
  <c r="BH94" i="2"/>
  <c r="BI94" i="2"/>
  <c r="BJ94" i="2"/>
  <c r="BK94" i="2"/>
  <c r="BL94" i="2"/>
  <c r="BM94" i="2"/>
  <c r="BN94" i="2"/>
  <c r="BO94" i="2"/>
  <c r="BP94" i="2"/>
  <c r="BQ94" i="2"/>
  <c r="BR94" i="2"/>
  <c r="BS94" i="2"/>
  <c r="BT94" i="2"/>
  <c r="BU94" i="2"/>
  <c r="BV94" i="2"/>
  <c r="Y95" i="2"/>
  <c r="Z95" i="2"/>
  <c r="AA95" i="2"/>
  <c r="AB95" i="2"/>
  <c r="AC95" i="2"/>
  <c r="AD95" i="2"/>
  <c r="AE95" i="2"/>
  <c r="AF95" i="2"/>
  <c r="AG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BS95" i="2"/>
  <c r="BT95" i="2"/>
  <c r="BU95" i="2"/>
  <c r="BV95"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Y97" i="2"/>
  <c r="Z97" i="2"/>
  <c r="AA97" i="2"/>
  <c r="AB97" i="2"/>
  <c r="AC97" i="2"/>
  <c r="AD97" i="2"/>
  <c r="AE97" i="2"/>
  <c r="AF97" i="2"/>
  <c r="AG97" i="2"/>
  <c r="AH97" i="2"/>
  <c r="AI97" i="2"/>
  <c r="AJ97" i="2"/>
  <c r="AK97" i="2"/>
  <c r="AL97" i="2"/>
  <c r="AM97" i="2"/>
  <c r="AN97" i="2"/>
  <c r="AO97" i="2"/>
  <c r="AP97" i="2"/>
  <c r="AQ97" i="2"/>
  <c r="AR97" i="2"/>
  <c r="AS97" i="2"/>
  <c r="AT97" i="2"/>
  <c r="AU97" i="2"/>
  <c r="AV97" i="2"/>
  <c r="AW97" i="2"/>
  <c r="AX97" i="2"/>
  <c r="AY97" i="2"/>
  <c r="AZ97" i="2"/>
  <c r="BA97" i="2"/>
  <c r="BB97" i="2"/>
  <c r="BC97" i="2"/>
  <c r="BD97" i="2"/>
  <c r="BE97" i="2"/>
  <c r="BF97" i="2"/>
  <c r="BG97" i="2"/>
  <c r="BH97" i="2"/>
  <c r="BI97" i="2"/>
  <c r="BJ97" i="2"/>
  <c r="BK97" i="2"/>
  <c r="BL97" i="2"/>
  <c r="BM97" i="2"/>
  <c r="BN97" i="2"/>
  <c r="BO97" i="2"/>
  <c r="BP97" i="2"/>
  <c r="BQ97" i="2"/>
  <c r="BR97" i="2"/>
  <c r="BS97" i="2"/>
  <c r="BT97" i="2"/>
  <c r="BU97" i="2"/>
  <c r="BV97" i="2"/>
  <c r="Y98" i="2"/>
  <c r="Z98" i="2"/>
  <c r="AA98" i="2"/>
  <c r="AB98" i="2"/>
  <c r="AC98" i="2"/>
  <c r="AD98" i="2"/>
  <c r="AE98" i="2"/>
  <c r="AF98" i="2"/>
  <c r="AG98" i="2"/>
  <c r="AH98" i="2"/>
  <c r="AI98" i="2"/>
  <c r="AJ98" i="2"/>
  <c r="AK98" i="2"/>
  <c r="AL98" i="2"/>
  <c r="AM98" i="2"/>
  <c r="AN98" i="2"/>
  <c r="AO98" i="2"/>
  <c r="AP98" i="2"/>
  <c r="AQ98" i="2"/>
  <c r="AR98" i="2"/>
  <c r="AS98" i="2"/>
  <c r="AT98" i="2"/>
  <c r="AU98" i="2"/>
  <c r="AV98" i="2"/>
  <c r="AW98" i="2"/>
  <c r="AX98" i="2"/>
  <c r="AY98" i="2"/>
  <c r="AZ98" i="2"/>
  <c r="BA98" i="2"/>
  <c r="BB98" i="2"/>
  <c r="BC98" i="2"/>
  <c r="BD98" i="2"/>
  <c r="BE98" i="2"/>
  <c r="BF98" i="2"/>
  <c r="BG98" i="2"/>
  <c r="BH98" i="2"/>
  <c r="BI98" i="2"/>
  <c r="BJ98" i="2"/>
  <c r="BK98" i="2"/>
  <c r="BL98" i="2"/>
  <c r="BM98" i="2"/>
  <c r="BN98" i="2"/>
  <c r="BO98" i="2"/>
  <c r="BP98" i="2"/>
  <c r="BQ98" i="2"/>
  <c r="BR98" i="2"/>
  <c r="BS98" i="2"/>
  <c r="BT98" i="2"/>
  <c r="BU98" i="2"/>
  <c r="BV98" i="2"/>
  <c r="Y99" i="2"/>
  <c r="Z99" i="2"/>
  <c r="AA99" i="2"/>
  <c r="AB99" i="2"/>
  <c r="AC99" i="2"/>
  <c r="AD99" i="2"/>
  <c r="AE99" i="2"/>
  <c r="AF99" i="2"/>
  <c r="AG99" i="2"/>
  <c r="AH99" i="2"/>
  <c r="AI99" i="2"/>
  <c r="AJ99" i="2"/>
  <c r="AK99" i="2"/>
  <c r="AL99" i="2"/>
  <c r="AM99" i="2"/>
  <c r="AN99" i="2"/>
  <c r="AO99" i="2"/>
  <c r="AP99" i="2"/>
  <c r="AQ99" i="2"/>
  <c r="AR99" i="2"/>
  <c r="AS99" i="2"/>
  <c r="AT99" i="2"/>
  <c r="AU99" i="2"/>
  <c r="AV99" i="2"/>
  <c r="AW99" i="2"/>
  <c r="AX99" i="2"/>
  <c r="AY99" i="2"/>
  <c r="AZ99" i="2"/>
  <c r="BA99" i="2"/>
  <c r="BB99" i="2"/>
  <c r="BC99" i="2"/>
  <c r="BD99" i="2"/>
  <c r="BE99" i="2"/>
  <c r="BF99" i="2"/>
  <c r="BG99" i="2"/>
  <c r="BH99" i="2"/>
  <c r="BI99" i="2"/>
  <c r="BJ99" i="2"/>
  <c r="BK99" i="2"/>
  <c r="BL99" i="2"/>
  <c r="BM99" i="2"/>
  <c r="BN99" i="2"/>
  <c r="BO99" i="2"/>
  <c r="BP99" i="2"/>
  <c r="BQ99" i="2"/>
  <c r="BR99" i="2"/>
  <c r="BS99" i="2"/>
  <c r="BT99" i="2"/>
  <c r="BU99" i="2"/>
  <c r="BV99" i="2"/>
  <c r="Y112" i="2"/>
  <c r="Z112" i="2"/>
  <c r="AA112" i="2"/>
  <c r="AB112" i="2"/>
  <c r="AC112" i="2"/>
  <c r="AD112" i="2"/>
  <c r="AE112" i="2"/>
  <c r="AF112" i="2"/>
  <c r="AG112" i="2"/>
  <c r="AH112" i="2"/>
  <c r="AI112" i="2"/>
  <c r="AJ112" i="2"/>
  <c r="AK112" i="2"/>
  <c r="AL112" i="2"/>
  <c r="AM112" i="2"/>
  <c r="AN112" i="2"/>
  <c r="AO112" i="2"/>
  <c r="AP112" i="2"/>
  <c r="AQ112" i="2"/>
  <c r="AR112" i="2"/>
  <c r="AS112" i="2"/>
  <c r="AT112" i="2"/>
  <c r="AU112" i="2"/>
  <c r="AV112" i="2"/>
  <c r="AW112" i="2"/>
  <c r="AX112" i="2"/>
  <c r="AY112" i="2"/>
  <c r="AZ112" i="2"/>
  <c r="BA112" i="2"/>
  <c r="BB112" i="2"/>
  <c r="BC112" i="2"/>
  <c r="BD112" i="2"/>
  <c r="BE112" i="2"/>
  <c r="BF112" i="2"/>
  <c r="BG112" i="2"/>
  <c r="BH112" i="2"/>
  <c r="BI112" i="2"/>
  <c r="BJ112" i="2"/>
  <c r="BK112" i="2"/>
  <c r="BL112" i="2"/>
  <c r="BM112" i="2"/>
  <c r="BN112" i="2"/>
  <c r="BO112" i="2"/>
  <c r="BP112" i="2"/>
  <c r="BQ112" i="2"/>
  <c r="BR112" i="2"/>
  <c r="BS112" i="2"/>
  <c r="BT112" i="2"/>
  <c r="BU112" i="2"/>
  <c r="BV112" i="2"/>
  <c r="Y113" i="2"/>
  <c r="Z113" i="2"/>
  <c r="AA113" i="2"/>
  <c r="AB113" i="2"/>
  <c r="AC113" i="2"/>
  <c r="AD113" i="2"/>
  <c r="AE113" i="2"/>
  <c r="AF113" i="2"/>
  <c r="AG113" i="2"/>
  <c r="AH113" i="2"/>
  <c r="AI113" i="2"/>
  <c r="AJ113" i="2"/>
  <c r="AK113" i="2"/>
  <c r="AL113" i="2"/>
  <c r="AM113" i="2"/>
  <c r="AN113" i="2"/>
  <c r="AO113" i="2"/>
  <c r="AP113" i="2"/>
  <c r="AQ113" i="2"/>
  <c r="AR113" i="2"/>
  <c r="AS113" i="2"/>
  <c r="AT113" i="2"/>
  <c r="AU113" i="2"/>
  <c r="AV113" i="2"/>
  <c r="AW113" i="2"/>
  <c r="AX113" i="2"/>
  <c r="AY113" i="2"/>
  <c r="AZ113" i="2"/>
  <c r="BA113" i="2"/>
  <c r="BB113" i="2"/>
  <c r="BC113" i="2"/>
  <c r="BD113" i="2"/>
  <c r="BE113" i="2"/>
  <c r="BF113" i="2"/>
  <c r="BG113" i="2"/>
  <c r="BH113" i="2"/>
  <c r="BI113" i="2"/>
  <c r="BJ113" i="2"/>
  <c r="BK113" i="2"/>
  <c r="BL113" i="2"/>
  <c r="BM113" i="2"/>
  <c r="BN113" i="2"/>
  <c r="BO113" i="2"/>
  <c r="BP113" i="2"/>
  <c r="BQ113" i="2"/>
  <c r="BR113" i="2"/>
  <c r="BS113" i="2"/>
  <c r="BT113" i="2"/>
  <c r="BU113" i="2"/>
  <c r="BV113" i="2"/>
  <c r="BG3" i="2"/>
  <c r="BH3" i="2"/>
  <c r="BL3" i="2"/>
  <c r="BK3" i="2"/>
  <c r="BJ3" i="2"/>
  <c r="BI3" i="2"/>
  <c r="BM3" i="2"/>
  <c r="BN3" i="2"/>
  <c r="BO3" i="2"/>
  <c r="BP3" i="2"/>
  <c r="BQ3" i="2"/>
  <c r="BR3" i="2"/>
  <c r="BS3" i="2"/>
  <c r="BT3" i="2"/>
  <c r="BU3" i="2"/>
  <c r="BV3" i="2"/>
  <c r="Z3" i="2"/>
  <c r="Y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alcChain>
</file>

<file path=xl/sharedStrings.xml><?xml version="1.0" encoding="utf-8"?>
<sst xmlns="http://schemas.openxmlformats.org/spreadsheetml/2006/main" count="2660" uniqueCount="597">
  <si>
    <t>Id</t>
  </si>
  <si>
    <t>ServiceType</t>
  </si>
  <si>
    <t>ProcedureCode</t>
  </si>
  <si>
    <t>Service</t>
  </si>
  <si>
    <t>Modifier1</t>
  </si>
  <si>
    <t>Modifier2</t>
  </si>
  <si>
    <t>Modifier3</t>
  </si>
  <si>
    <t>ODS ODF</t>
  </si>
  <si>
    <t>H0006</t>
  </si>
  <si>
    <t>Case Management</t>
  </si>
  <si>
    <t>U7</t>
  </si>
  <si>
    <t>NULL</t>
  </si>
  <si>
    <t>Care Coordination</t>
  </si>
  <si>
    <t>ODS IOT</t>
  </si>
  <si>
    <t>U8</t>
  </si>
  <si>
    <t>ODS PH</t>
  </si>
  <si>
    <t>UB</t>
  </si>
  <si>
    <t>ODS OTP/NTP</t>
  </si>
  <si>
    <t>UA</t>
  </si>
  <si>
    <t>HG</t>
  </si>
  <si>
    <t>ODS 3.1 RES</t>
  </si>
  <si>
    <t>U1</t>
  </si>
  <si>
    <t>ODS 3.3 RES</t>
  </si>
  <si>
    <t>U2</t>
  </si>
  <si>
    <t>ODS 3.5 RES</t>
  </si>
  <si>
    <t>U3</t>
  </si>
  <si>
    <t>ODS 3.2 WM</t>
  </si>
  <si>
    <t>U9</t>
  </si>
  <si>
    <t>H0005</t>
  </si>
  <si>
    <t>Group Counseling</t>
  </si>
  <si>
    <t>Group Counseling Codes</t>
  </si>
  <si>
    <t>H0004</t>
  </si>
  <si>
    <t>Individual Counseling</t>
  </si>
  <si>
    <t>Individual Counseling Codes</t>
  </si>
  <si>
    <t>G9008</t>
  </si>
  <si>
    <t>Physician Consultation</t>
  </si>
  <si>
    <t>Medication Services Codes</t>
  </si>
  <si>
    <t>H2010</t>
  </si>
  <si>
    <t>Medication Assisted Treatment (MAT)</t>
  </si>
  <si>
    <t>S5000</t>
  </si>
  <si>
    <t>Medication Assisted Treatment (MAT) generic drug</t>
  </si>
  <si>
    <t>S5001</t>
  </si>
  <si>
    <t>Medication Assisted Treatment (MAT) brand name drug</t>
  </si>
  <si>
    <t>H0020</t>
  </si>
  <si>
    <t>Methadone Dosing</t>
  </si>
  <si>
    <t>Recovery Services - Individual Counseling</t>
  </si>
  <si>
    <t>U6</t>
  </si>
  <si>
    <t>Recovery Services Codes</t>
  </si>
  <si>
    <t>Recovery Services - Group Counseling</t>
  </si>
  <si>
    <t>Recovery Services - Case Management</t>
  </si>
  <si>
    <t>T1012</t>
  </si>
  <si>
    <t>Recovery Services – Recovery Monitoring/Substance Abuse Assistance</t>
  </si>
  <si>
    <t>H0014</t>
  </si>
  <si>
    <t>Ambulatory Withdrawal Management 1-WM</t>
  </si>
  <si>
    <t>U4</t>
  </si>
  <si>
    <t>Ambulatory Withdrawal Management 2-WM</t>
  </si>
  <si>
    <t>U5</t>
  </si>
  <si>
    <t>H0015</t>
  </si>
  <si>
    <t>Intensive Outpatient Treatment</t>
  </si>
  <si>
    <t>S0201</t>
  </si>
  <si>
    <t>Partial Hospitalization</t>
  </si>
  <si>
    <t>H0019</t>
  </si>
  <si>
    <t>Residential</t>
  </si>
  <si>
    <t>H0012</t>
  </si>
  <si>
    <t>Residential Withdrawal Management 3.2-WM</t>
  </si>
  <si>
    <t>Medical Services Codes</t>
  </si>
  <si>
    <t>Code Type</t>
  </si>
  <si>
    <t>Code</t>
  </si>
  <si>
    <t>Modifiers</t>
  </si>
  <si>
    <t>SD/MC Allowable Disciplines</t>
  </si>
  <si>
    <t>Assessment Codes</t>
  </si>
  <si>
    <t>Psychological Testing Evaluation, Each Additional Hour</t>
  </si>
  <si>
    <t>HD, UA, HG, U1, U2, U3, U7, U8, U9, UB, HL, GC, 93, 95, XE, XP, XU</t>
  </si>
  <si>
    <t>LP, PA, Psy, NP</t>
  </si>
  <si>
    <t>Psychological Testing Evaluation, First Hour</t>
  </si>
  <si>
    <t>HD, UA, HG, U1, U2, U3, U7, U8, U9, UB, HL, GC, 59, 93, 95, XE, XP, XU</t>
  </si>
  <si>
    <t>Alcohol and/or substance (other than tobacco) abuse structured assessment. 30+ Minutes. (Note: use codes G2011, G0396, and G0397 to determine the ASAM Criteria).</t>
  </si>
  <si>
    <t>G0397</t>
  </si>
  <si>
    <t>HD, UA, HG, U1, U2, U3, U7, U8, U9, UB, HL, GC, SC, 59, XE, XP, XU</t>
  </si>
  <si>
    <t>LP, Pharma, PA, Psy, LCSW, MFT, RN, RN, NP, LPCC, AOD, AOD</t>
  </si>
  <si>
    <t>Subsequent Nursing Facility Care per Day for the Evaluation and Management of a Patient. Usually, the Patient is Stable, Recovering or Improving, 1-12 Minutes</t>
  </si>
  <si>
    <t>HD, U1, U2, U3, U7, U8, U9, UB, GC, 27, 59, XE, XP, XU</t>
  </si>
  <si>
    <t>LP, PA, NP</t>
  </si>
  <si>
    <t>Initial Nursing Facility Care per Day, for the Evaluation and Management of a Patient. Usually, the Patient is Responding Inadequately to Therapy or Has Developed a Minor Complication, 13-19 Minutes</t>
  </si>
  <si>
    <t>Initial Nursing Facility Care per Day, for the Evaluation and Management of a Patient. Usually, the Problem(s) requiring Admission are of Low Severity, 16-29 Minutes</t>
  </si>
  <si>
    <t>Initial Nursing Facility Care per Day, for the Evaluation and Management of a Patient. Usually, the Patient has Developed a Significant Complication or a Significant New Problem, 20-29 Minutes</t>
  </si>
  <si>
    <t>Initial Nursing Facility Care per Day, for the Evaluation and Management of a Patient. Usually, the Problem(s) Requiring Admission are of Moderate Severity, 30-39 Minutes</t>
  </si>
  <si>
    <t>Initial Nursing Facility Care per Day, for the Evaluation and Management of a Patient. The Patient May Be Unstable or May Have Developed a Significant New Problem Requiring Immediate Physician Attention, 30-40 Minutes</t>
  </si>
  <si>
    <t>Initial Nursing Facility Care per Day, for the Evaluation and Management of a Patient. Usually, the Problem(s) Requiring Admission are of High Severity, 40-60 Minutes</t>
  </si>
  <si>
    <t>Office or Other Outpatient Visit of an Established Patient, 10-19 Minutes</t>
  </si>
  <si>
    <t>HD, U1, U2, U3, U7, U8, UB, HL, GC, 27, 59, 95, XE, XP, XU</t>
  </si>
  <si>
    <t>Domiciliary or Rest Home Visit of an Established Patient, 10-20 Minutes</t>
  </si>
  <si>
    <t>HD, U7, U8, UB, HL, GC, 27, 59, XE, XP, XU</t>
  </si>
  <si>
    <t>Home Visit of an Established Patient, 10-20 Minutes</t>
  </si>
  <si>
    <t>Telephone Assessment and Management Service, 11-20 Minutes</t>
  </si>
  <si>
    <t>HD, U7, U8, UB, HL, 59, 93, XE, XP, XU</t>
  </si>
  <si>
    <t>PA, Psy, LCSW, MFT, NP, LPCC</t>
  </si>
  <si>
    <t>Telephone Evaluation and Management Service, 11-20 Minutes</t>
  </si>
  <si>
    <t>HD, U7, U8, UB, HL, GC, 27, 59, 93, XE, XP, XU</t>
  </si>
  <si>
    <t>Domiciliary or Rest Home Visit of a New Patient, 15-25 Minutes</t>
  </si>
  <si>
    <t>Home Visit of a New Patient, 15-25 Minutes</t>
  </si>
  <si>
    <t>Office or Other Outpatient Visit of New Patient, 15-29 Minutes</t>
  </si>
  <si>
    <t>Alcohol and/or substance (other than tobacco) abuse structured assessment. 15-30 Minutes. (Note: use codes G2011, G0396, and G0397 to determine the ASAM Criteria).</t>
  </si>
  <si>
    <t>G0396</t>
  </si>
  <si>
    <t>LP, Pharma, PA, Psy, LCSW, MFT, RN, RN, NP, LPCC, AOD</t>
  </si>
  <si>
    <t>Office or Other Outpatient Visit of an Established Patient, 20-29 Minutes</t>
  </si>
  <si>
    <t>Telephone Assessment and Management Service, 21-30 Minutes</t>
  </si>
  <si>
    <t>Telephone Evaluation and Management Service, 21-30 Minutes</t>
  </si>
  <si>
    <t>Domiciliary or Rest Home Visit of an Established Patient, 21-35 Minutes</t>
  </si>
  <si>
    <t>Home Visit of an Established Patient, 21-35 Minutes</t>
  </si>
  <si>
    <t>Domiciliary or Rest Home Visit of a New Patient, 26-35 Minutes</t>
  </si>
  <si>
    <t>Home Visit of a New Patient, 26-35 Minutes</t>
  </si>
  <si>
    <t>Office or Other Outpatient Visit of an Established Patient, 30-39 Minutes</t>
  </si>
  <si>
    <t>Office or Other Outpatient Visit of a New patient, 30-44 Minutes</t>
  </si>
  <si>
    <t>Observation or Inpatient Hospital Care, Including Admission and Discharge on the Same Date, 35-44 Minutes</t>
  </si>
  <si>
    <t>HD, U9, UB, HL, GC, 27, 59, XE, XP, XU</t>
  </si>
  <si>
    <t>Domiciliary or Rest Home Visit of a New Patient, 36-50 Minutes</t>
  </si>
  <si>
    <t>Domiciliary or Rest Home Visit of an Established Patient, 36-50 Minutes</t>
  </si>
  <si>
    <t>Home Visit of a New Patient, 36-50 Minutes</t>
  </si>
  <si>
    <t>Home Visit of an Established Patient, 36-50 Minutes</t>
  </si>
  <si>
    <t>Office or Other Outpatient Visit of an Established Patient, 40-54 Minutes</t>
  </si>
  <si>
    <t>Observation or Inpatient Hospital Care, Including Admission and Discharge on the Same Date, 45-53 minutes</t>
  </si>
  <si>
    <t>Office or Other Outpatient Visit of a New Patient, 45-59 Minutes</t>
  </si>
  <si>
    <t>Telephone Assessment and Management Service, 5-10 Minutes</t>
  </si>
  <si>
    <t>Telephone Evaluation and Management Service, 5-10 Minutes</t>
  </si>
  <si>
    <t>Alcohol and/or substance (other than tobacco) abuse structured assessment 5 -14 Min. (Note: use codes G2011, G0396, and G0397 to determine the ASAM Criteria).</t>
  </si>
  <si>
    <t>G2011</t>
  </si>
  <si>
    <t>Domiciliary or Rest Home Visit of a New Patient, 51-65 Minutes</t>
  </si>
  <si>
    <t>Home Visit of a New Patient, 51-65 Minutes</t>
  </si>
  <si>
    <t>Domiciliary or Rest Home Visit of an Established Patient, 51-70 Minutes</t>
  </si>
  <si>
    <t>Home Visit of an Established Patient, 51-70 Minutes</t>
  </si>
  <si>
    <t>Observation or Inpatient Hospital Care, Including Admission and Discharge on the Same Date, 54-60 Minutes</t>
  </si>
  <si>
    <t>Office or Other Outpatient Visit of a New Patient, 60-74 Minutes</t>
  </si>
  <si>
    <t>Domiciliary or Rest Home Visit of a New Patient, 66-80 Minutes</t>
  </si>
  <si>
    <t>Home Visit of a New Patient, 66-80 Minutes</t>
  </si>
  <si>
    <t>Nacrosynthesis for Psychiatric Diagnostic and Therapeutic Purposes, 15 Minutes</t>
  </si>
  <si>
    <t>HD, HG, UA, U1, U2, U3, U7, U8, UB, HL, GC, 59, XE, XP, XU</t>
  </si>
  <si>
    <t>Psychiatric Diagnostic Evaluation, 15 Minutes</t>
  </si>
  <si>
    <t>HD, UA, HG, U1, U2, U3, U7, U8, U9, UB, HL, GC, 59, 93, 95</t>
  </si>
  <si>
    <t>LP, PA, Psy, LCSW, MFT, NP, LPCC</t>
  </si>
  <si>
    <t>Psychiatric Diagnostic Evaluation with Medical Services, 15 Minutes</t>
  </si>
  <si>
    <t>Psychiatric Evaluation of Hospital Records, Other Psychiatric Reports, Psychometric and/or Projective Tests, and Other Accumulated Data for Medical Diagnostic Purposes, 15 Minutes</t>
  </si>
  <si>
    <t>HD, UA, HG, U1, U2, U3, U7, U8, U9, UB, HL, GC, 59, XE, XP, XU</t>
  </si>
  <si>
    <t>Alcohol and/or drug screening. Laboratory analysis</t>
  </si>
  <si>
    <t>H0003</t>
  </si>
  <si>
    <t>HD, UA, HG, U1, U2, U3, U7, U8, U9, UB, HL, GC</t>
  </si>
  <si>
    <t>LP, PA, Psy, RN, NP, Pharma</t>
  </si>
  <si>
    <t>Alcohol and/or other drug testing. (Use this code to submit claims for pint of care tests)</t>
  </si>
  <si>
    <t>H0048</t>
  </si>
  <si>
    <t>LP, PA, RN, NP, Pharma</t>
  </si>
  <si>
    <t>Alcohol and/or drug screening</t>
  </si>
  <si>
    <t>H0049</t>
  </si>
  <si>
    <t xml:space="preserve">HD, UA, HG, U1, U2, U3, U7, U8, U9, UB, HL, GC, </t>
  </si>
  <si>
    <t>Alcohol and/or drug assessment. (Note: use this code for screening to determine the appropriate delivery system for beneficiaries seeking services)</t>
  </si>
  <si>
    <t>H0001</t>
  </si>
  <si>
    <t>HD, UA, HG, U1, U2, U3, U7, U8, U9, UB, HL, GC, SC</t>
  </si>
  <si>
    <t>LP, PA, Psy, LCSW, MFT, RN, NP, LPCC, AOD</t>
  </si>
  <si>
    <t>Discharge Services Codes</t>
  </si>
  <si>
    <t>Transitional Care Management Services: Communication (direct contact, telephone, electronic) within 14 calendar days.</t>
  </si>
  <si>
    <t>HD, UA, HG, U1, U2, U3, U7, U8, U9, UB, HL, GC, 27, 59, 95, XE, XP, XU</t>
  </si>
  <si>
    <t>Transitional Care Management Services: Communication (direct contact, telephone, electronic) within 7 calendar days.</t>
  </si>
  <si>
    <t>Observation Care Discharge Day Management, 15 Minutes</t>
  </si>
  <si>
    <t>HD, UA, HG, GC, 27, 59, XE, XP, XU</t>
  </si>
  <si>
    <t>Alcohol and/or substance abuse services, treatment plan development and/or modification.</t>
  </si>
  <si>
    <t>T1007</t>
  </si>
  <si>
    <t>Family Therapy Codes</t>
  </si>
  <si>
    <t>Family Psychotherapy (Without the Patient Present), 26-50 minutes</t>
  </si>
  <si>
    <t>Family Psychotherapy (Conjoint psychotherapy with Patient Present), 26-50 minutes</t>
  </si>
  <si>
    <t>Multiple-Family Group Psychotherapy, 15 Minutes</t>
  </si>
  <si>
    <t xml:space="preserve">HD, UA, HG, U1, U2, U3, U7, U8, U9, UB, HL, GC, 59, 95, XE, XP, XU, </t>
  </si>
  <si>
    <t>Peer Support Specialist Services</t>
  </si>
  <si>
    <t>Self-help/peer services, per 15 minutes</t>
  </si>
  <si>
    <t>H0038</t>
  </si>
  <si>
    <t>HD, UA, HG, U1, U2, U3, U7, U8, U9, UB, SC</t>
  </si>
  <si>
    <t>Peers</t>
  </si>
  <si>
    <t>Behavioral Health Prevention Education service, delivery of service with target population to affect knowledge, attitude, and/or behavior.</t>
  </si>
  <si>
    <t>H0025</t>
  </si>
  <si>
    <t>SUD Crisis Intervention Codes</t>
  </si>
  <si>
    <t>Crisis Intervention Services, per 15 minutes (Code must be used for Mobil Crisis)</t>
  </si>
  <si>
    <t>H2011</t>
  </si>
  <si>
    <t>HD, UA, HG, U1, U2, U3, U7, U8, U9, UB, GT, HW, SC</t>
  </si>
  <si>
    <t>LP, PA, Psy, LCSW, MFT, RN, NP, Peers, AOD</t>
  </si>
  <si>
    <t>Alcohol and/or drug services; crisis intervention (outpatient),</t>
  </si>
  <si>
    <t>H0007</t>
  </si>
  <si>
    <t>LP, PA, Psy, LCSW, MFT, RN, NP</t>
  </si>
  <si>
    <t>Prolonged Office or Other Outpatient Evaluation and Management Service(s) beyond the Maximum Time; Each Additional 15 Minutes</t>
  </si>
  <si>
    <t>G2212</t>
  </si>
  <si>
    <t>Medication Training and Support, per 15 Minutes</t>
  </si>
  <si>
    <t>H0034</t>
  </si>
  <si>
    <t>HD, UA, HG, U1, U2, U3, U7, U8, U9, UB, HL, GC, UB, GC</t>
  </si>
  <si>
    <t>LP, PA, Pharma, NP, RN</t>
  </si>
  <si>
    <t>Oral Medication Administration, Direct Observation, 15 Minutes</t>
  </si>
  <si>
    <t>H0033</t>
  </si>
  <si>
    <t>Treatment Planning Codes</t>
  </si>
  <si>
    <t>Skills training and development, per 15 minutes.</t>
  </si>
  <si>
    <t>H2014</t>
  </si>
  <si>
    <t>HD, U1, U2, U3, U7, U8, U9, UB, HL, GC, SC</t>
  </si>
  <si>
    <t>Psychoeducational Service, per 15 minutes</t>
  </si>
  <si>
    <t>H2027</t>
  </si>
  <si>
    <t>Community-Based Wrap-Around Services, per 15 Minutes</t>
  </si>
  <si>
    <t>H2021</t>
  </si>
  <si>
    <t>LP, PA, Pharma, Psy, LCSW, MFT, RN, NP, LPCC, AOD</t>
  </si>
  <si>
    <t>Alcohol and/or substance (other than tobacco) abuse structural screening (e.g., AUDIT, DAST), and brief intervention (SBI) services. 15-30 minutes.</t>
  </si>
  <si>
    <t>HD, UA, HG, U1, U2, U3, U7, U8, UB, HL, GC, 27, 59, 93, 95, XE, XP, XU</t>
  </si>
  <si>
    <t>Alcohol and/or substance (other than tobacco) abuse structural screening (e.g., AUDIT, DAST), and brief intervention (SBI) services. Greater than 30 minutes.</t>
  </si>
  <si>
    <t>Behavioral health counseling and therapy, 15 minutes.</t>
  </si>
  <si>
    <t>Alcohol and/or Drug Services, brief intervention, 15 minutes (Code must be used to submit claims for Contingency Management Services)</t>
  </si>
  <si>
    <t>H0050</t>
  </si>
  <si>
    <t>HD, UA, HG, U7, U8, UB, HF</t>
  </si>
  <si>
    <t>LP, Psy, PA, LCSW, MFT, RN, NP, LPCC, AOD, Peers</t>
  </si>
  <si>
    <t>Alcohol and/or substance abuse services, family/couple counseling</t>
  </si>
  <si>
    <t>T1006</t>
  </si>
  <si>
    <t>LP, Psy, PA, LCSW, MFT, RN, NP, LPCC, AOD</t>
  </si>
  <si>
    <t>Alcohol and/or drug services; group counseling by a clinician, 15 minutes.</t>
  </si>
  <si>
    <t>Individual physician supervisory of a patient (patient not present) in home. Each additional 30 minutes</t>
  </si>
  <si>
    <t>Medical Team Conference with Interdisciplinary Team of Health Care Professionals, Participation by Non-Physician. Patient and/or Family Not Present. 30 Minutes or More</t>
  </si>
  <si>
    <t>HD, UA, HG, U1, U2, U3, U7, U8, U9, UB, HL, GQ 27, 59, 93, 95, XE, XP, XU</t>
  </si>
  <si>
    <t>PA, Pharma, Psy, LCSW, MFT, RN, NP, LPCC</t>
  </si>
  <si>
    <t>Individual physician supervisory of a patient (patient not present) in home, 15 � 29 minutes</t>
  </si>
  <si>
    <t>Inter-Professional Telephone/Internet/ Electronic Health Record Assessment Provided by a Consultative Physician, 5-15 Minutes</t>
  </si>
  <si>
    <t>HD, U7, U8, U9, UB, HL, GC, 27, 59, 95, XE, XP, XU</t>
  </si>
  <si>
    <t>LP</t>
  </si>
  <si>
    <t>Medical Team Conference with Interdisciplinary Team of Health Care Professionals, Participation by Physician. Patient and/or Family not Present. 30 Minutes or More</t>
  </si>
  <si>
    <t>HD, UA, HG, U1, U2, U3, U7, U8, U9, UB, HL, GC, 27, 59, 93, 95, XE, XP, XU</t>
  </si>
  <si>
    <t>Environmental intervention for medical management purposes on a psychiatric patient's behalf with agencies, employers, or institutions.</t>
  </si>
  <si>
    <t>HD, U1, U2, U3, U7, U8, U9, UB, HL, GC, 59, XE, XP, XU</t>
  </si>
  <si>
    <t>Preparation of report of patient's psychiatric status, history, treatment, or progress (other than for legal or consultative purpose) for other individuals, agencies, or insurance carries.</t>
  </si>
  <si>
    <t>LP, PA, Psy, LCSW, MFT, RN, NP, LPCC</t>
  </si>
  <si>
    <t>Administration of patient-focused health risk assessment instrument.</t>
  </si>
  <si>
    <t>HD, U1, U7, U8, UB, HL, GC, 93, 95</t>
  </si>
  <si>
    <t>Targeted Case Management, Each 15 Minutes</t>
  </si>
  <si>
    <t>T1017</t>
  </si>
  <si>
    <t>Prenatal Care, at risk assessment.</t>
  </si>
  <si>
    <t>H1000</t>
  </si>
  <si>
    <t>Alcohol and/or other drug treatment program, Per Hour</t>
  </si>
  <si>
    <t>H2035</t>
  </si>
  <si>
    <t>HD, UA, HG, U1, U2, U3, U6, U7, U8, U9, UB, HL, GC, SC</t>
  </si>
  <si>
    <t>LP, PA, Psy, Pharma, LCSW, MFT, RN, NP, LPCC, AOD</t>
  </si>
  <si>
    <t>Comprehensive community support services, per 15 minutes</t>
  </si>
  <si>
    <t>H2015</t>
  </si>
  <si>
    <t>HD, U1, U2, U3, U6, U7, U8, U9, UB, HL, GC, SC</t>
  </si>
  <si>
    <t>Psychosocial Rehabilitation, per 15 Minutes</t>
  </si>
  <si>
    <t>H2017</t>
  </si>
  <si>
    <t>Alcohol and/or drug services:</t>
  </si>
  <si>
    <t>H0008</t>
  </si>
  <si>
    <t>HD, UA, HG, U6, U9, HL, GC, SC</t>
  </si>
  <si>
    <t>LP, PA, NP, Pharma</t>
  </si>
  <si>
    <t>H0009</t>
  </si>
  <si>
    <t>Supplemental Services Codes</t>
  </si>
  <si>
    <t>Health behavior intervention, family (without the patient present), face-to-face. Each additional 15 minutes.</t>
  </si>
  <si>
    <t>HD, U1, U2, U3, U7, U8, U9, UB, HL, GC, 59, 93, 95, XE, XP, XU</t>
  </si>
  <si>
    <t>Health behavior intervention, family (without the patient present), face-to-face. 16-30 minutes</t>
  </si>
  <si>
    <t>Interpretation or Explanation of Results of Psychiatric or Other Medical Procedures to Family or Other Responsible Persons, 15 Minutes</t>
  </si>
  <si>
    <t>LP, PA, Pharma, Psy, LCSW, MFT, NP, LPCC</t>
  </si>
  <si>
    <t>Interactive Complexity</t>
  </si>
  <si>
    <t>HD, UA, HG, U1, U2, U3, U7, U8, U9, UB, HL, GC, 93, 95</t>
  </si>
  <si>
    <t>Sign Language or Oral Interpretive Services, 15 Minutes</t>
  </si>
  <si>
    <t>T1013</t>
  </si>
  <si>
    <t>LP,  PA,  Psy,  LCSW,  MFT,  NP,  LPCC</t>
  </si>
  <si>
    <t>LP,  PA,  NP</t>
  </si>
  <si>
    <t>LP,  PA,  Psy,  NP</t>
  </si>
  <si>
    <t>PA,  Psy,  LCSW,  MFT,  NP,  LPCC</t>
  </si>
  <si>
    <t>Office or Other Outpatient Visit of a New patient, 30- 44 Minutes</t>
  </si>
  <si>
    <t>Office or Other Outpatient Visit of a New Patient, 45- 59 Minutes</t>
  </si>
  <si>
    <t>Office or Other Outpatient Visit of a New Patient, 60- 74 Minutes</t>
  </si>
  <si>
    <t>Initial Nursing Facility Care per Day, for the Evaluation and Management of a Patient. Usually, the Problem(s) requiring Admission are of Low Severity, 16- 29 Minutes</t>
  </si>
  <si>
    <t>Initial Nursing Facility Care per Day, for the Evaluation and Management of a Patient. Usually, the Problem(s) Requiring Admission are of High Severity, 40- 60 Minutes</t>
  </si>
  <si>
    <t>Initial Nursing Facility Care per Day, for the Evaluation and Management of a Patient. Usually, the Patient is Responding Inadequately to Therapy or Has Developed a Minor Complication, 13- 19 Minutes</t>
  </si>
  <si>
    <t>Domiciliary or Rest Home Visit of a New Patient, 15- 25 Minutes</t>
  </si>
  <si>
    <t>HD, U7, U8, UB, HL, GC, 2759, 93, XE, XP, XU</t>
  </si>
  <si>
    <t>Alcohol and/or substance (other than tobacco) abuse structured assessment. 15-30 Minutes. (Note: Use codes G2011, G0396, and G0397 to determine the ASAM Criteria).</t>
  </si>
  <si>
    <t>LP,  Pharma,  PA,  Psy,  LCSW,  MFT,  RN,  NP,  LPCC,  AOD</t>
  </si>
  <si>
    <t>Alcohol and/or substance (other than tobacco) abuse structured assessment. 30+ Minutes. (Note: Use codes G2011, G0396, and G0397 to determine the ASAM Criteria).</t>
  </si>
  <si>
    <t>Alcohol and/or substance (other than tobacco) abuse structured assessment 5 -14 Min. (Note: Use codes G2011, G0396, and G0397 to determine the ASAM Criteria).</t>
  </si>
  <si>
    <t>Alcohol and/or drug assessment. (Note: Use this code for screening to determine the appropriate delivery system for beneficiaries seeking services)</t>
  </si>
  <si>
    <t>LP,  PA,  Psy,  LCSW,  MFT,  RN,  NP,  LPCC,  AOD</t>
  </si>
  <si>
    <t>LP,  PA,  Psy,  RN,  NP,  Pharma</t>
  </si>
  <si>
    <t>Alcohol and/or other drug testing. (Note: Use this code to submit claims for point of care tests)</t>
  </si>
  <si>
    <t>LP,  PA,  RN,  NP,  Pharma</t>
  </si>
  <si>
    <t>LP,  PA,  Psy,  LCSW,  MFT,  RN,  NP</t>
  </si>
  <si>
    <t>Crisis Intervention Services, per 15 minutes (Use code to submit claims for Mobile Crisis Services)</t>
  </si>
  <si>
    <t>LP,  PA,  Pharma,  NP,  RN</t>
  </si>
  <si>
    <t>Skills training and development, per 15 minutes. (Use this code to submit claims for Patient Education Services).</t>
  </si>
  <si>
    <t>LP,  PA,  Pharma,  Psy,  LCSW,  MFT,  RN,  NP,  LPCC,  AOD</t>
  </si>
  <si>
    <t>LP,  Psy,  PA,  LCSW,  MFT,  RN,  NP,  LPCC,  AOD</t>
  </si>
  <si>
    <t>Preparation of report of patient’s psychiatric status, history, treatment, or progress (other than for legal or consultative purpose) for other individuals, agencies, or insurance carries.</t>
  </si>
  <si>
    <t>LP,  PA,  Psy,  LCSW,  MFT,  RN,  NP,  LPCC</t>
  </si>
  <si>
    <t>Individual physician supervisory of a patient (patient not present) in home, 15 – 29 minutes</t>
  </si>
  <si>
    <t>Medical Team Conference with Interdisciplinary Team of Health Care Professionals, Participation by Non- Physician. Patient and/or Family Not Present. 30 Minutes or More</t>
  </si>
  <si>
    <t>PA,  Pharma,  Psy,  LCSW,  MFT,  RN,  NP,  LPCC</t>
  </si>
  <si>
    <t>HD, UA, HG, U1, U2, U3, U7, U8, U9, UB, HL, GQ, 27, 59, 93, 95, XE, XP, XU</t>
  </si>
  <si>
    <t>Alcohol and/or drug services: (hospital inpatient) Subacute detoxification</t>
  </si>
  <si>
    <t>LP,  PA,  NP,  Pharma</t>
  </si>
  <si>
    <t>Alcohol and/or drug services: (hospital inpatient) Acute detoxification</t>
  </si>
  <si>
    <t>LP,  PA,  Psy,  Pharma,  LCSW,  MFT,  RN,  NP,  LPCC,  AOD</t>
  </si>
  <si>
    <t>Alcohol and/or other drug treatment program, Per Hour Except with modifiers 59, XE, XP, or XU. Modifiers have to be on the target or excluded service.</t>
  </si>
  <si>
    <t>LP,  PA,  Pharma,  Psy,  LCSW,  MFT,  NP,  LPCC</t>
  </si>
  <si>
    <t>HD, UA, HG, U1, U2, U3, U7, U8, U9, UB, HL, GC, 59, 95, XE, XP, XU</t>
  </si>
  <si>
    <t>Medicare COB Required?</t>
  </si>
  <si>
    <t>Existing 24-Hour Service</t>
  </si>
  <si>
    <t>Behavioral Health; Long Term Residential</t>
  </si>
  <si>
    <t>None</t>
  </si>
  <si>
    <t>Yes</t>
  </si>
  <si>
    <t>Alcohol and/or drug services: (residential addiction program outpatient). Subacute detoxification</t>
  </si>
  <si>
    <t>Existing Day Service</t>
  </si>
  <si>
    <t>Alcohol and/or drug services; ambulatory detoxification</t>
  </si>
  <si>
    <t>Prescription Drug: Generic</t>
  </si>
  <si>
    <t>No</t>
  </si>
  <si>
    <t>Prescription Drug: Brand Name</t>
  </si>
  <si>
    <t>Allowable Place of Service</t>
  </si>
  <si>
    <t>Lockout Codes</t>
  </si>
  <si>
    <t>Dependent on Codes</t>
  </si>
  <si>
    <t>Maximum Units that Can be Billed</t>
  </si>
  <si>
    <t>01-08, 10-26, 31-34, 41-42, 49-58, 60-62, 65, 71-72, 81, 99</t>
  </si>
  <si>
    <t>90792,
90882*,
90885*,90887*,
90889*, 96160,
96170, 96171,_x000D_
99202-99205**,
99212-99215**,
99217**,
99234-99236**,
-99304-99310**, 99324-99328**,
99334-99337**,
99339-99340**,
99341-99345**,
99347-99350**,
99367-99368**,
99408-99409**,
99441-99443**,
99451**,
99495-99496** G0396*,G0397*,
G2011*</t>
  </si>
  <si>
    <t>All Except 09</t>
  </si>
  <si>
    <t>90791,
90865,90882*,
90885*,90887*,
90889*, 96160,
96170, 96171,
99202-99205**,
99212-99215**
99217**,
99234-99236**,
99304-99310**,_x000D_
99324-99328**,
99495-99496*
99334-99337**,
99339-99340**,
99341-99345**,
99347-99350**,
99367-99368**,
99408-99409**
99441-99443**,
99451**
G0396*,G0397*, G2011*</t>
  </si>
  <si>
    <t>01, 03, 05 - 08, 10- 26, 31-34, 41-42, 49-58, 60-62, 49, 65, 71-72, 81, 99</t>
  </si>
  <si>
    <t>90791,90792,
90849,
96170-96171*,
99202-99205**,
99212-99215**,
99217**,
99234-99236**,
99304-99310**,
99324-99328**,
99334-99337**,
99341-99345**,
99347-99350**</t>
  </si>
  <si>
    <t>All except 02,09, and 10</t>
  </si>
  <si>
    <t>All except 09</t>
  </si>
  <si>
    <t>99202-99205,
99212-99215,
99217,_x000D_
99234-99236,
99304-99310,
99324-99328,
99334-99337,
99341-99345,
99347-99350</t>
  </si>
  <si>
    <t>N/A</t>
  </si>
  <si>
    <t>Must use code 96130 before coding 96131</t>
  </si>
  <si>
    <t>02, 05 - 08,  10</t>
  </si>
  <si>
    <t>98967,98968, 99495,
99496</t>
  </si>
  <si>
    <t>02, 05 - 08, 10</t>
  </si>
  <si>
    <t>98966,98968, 99495,
99496</t>
  </si>
  <si>
    <t>98966,98967, 99495,
99496</t>
  </si>
  <si>
    <t>01, 02, 03-08, 10-20, 22-26, 31-34, 41-42, 49-50, 52-55, 57-58, 60, 62, 65,71-72, 81, 99</t>
  </si>
  <si>
    <t>90791-90792,
90849,
90865,
96130*,
99212-99215**
99234-99236,
99304-99306,
99408-99409**, G0396*,G0397*,
G2011*</t>
  </si>
  <si>
    <t>90791-90792,
90849,90865,
96130*,
99212-99215**
99234-99236,_x000D_
99304-99306,
99408-99409**, G0396*,G0397*, G2011*</t>
  </si>
  <si>
    <t>90791-90792,
90849,90865,
96130*,
99212-99215**
99234-99236,
99304-99306,
99408-99409**, G0396*,G0397*,
G2011*</t>
  </si>
  <si>
    <t>90791-90792, 90849,_x000D_
90865, 96130*
99202-99205,
99213-99215,
99234-99236,
99304-99306,
99408-99409**, G0396*,G0397*,
G2011*</t>
  </si>
  <si>
    <t>90791-90792, 90849,
90865,96130*
99202-99205,
99212**
99214-99215,
99234-99236,
99304-99306,
99408-99409**,
G0396*,G0397*, G2011*</t>
  </si>
  <si>
    <t>90791-90792, 90849,
90865,96130*
99202-99205,
99212-99213*,
99215,
99234-99236,
99304-99306,
99408-99409**,_x000D_
G0396*,G0397*,
G2011*</t>
  </si>
  <si>
    <t>90791-90792, 90849,
90865,96130*
99202-99205,
99212- 99214**,
99234-99236,
99304-99306,
99408-99409**,
G0396*,G0397*, G2011*</t>
  </si>
  <si>
    <t>05 – 08, 19, 21-23, 26, 51, 61</t>
  </si>
  <si>
    <t>90791 -90792,
90849,90865,
96130*,
99202-99205**,
99212-99215**,
99217**,
99235-99236,
99307-99310**,
99324-99328**,
99334-99337**,
99341-99345**,
99347-99350**,
99408-99409**,
99451, G0396*,
G0397*, G2011*</t>
  </si>
  <si>
    <t>05-08, 19, 21-23, 26, 51, 61</t>
  </si>
  <si>
    <t>90791 -90792,
90849,90865,
96130*,
99202-99205**,
99212-99215**,
99217**, 99234,**
99236,
99307-99310**,
99324-99328**,
99334-99337**,
99341-99345**,
99347-99350**,
99408-99409**,
99451, G0396*, G0397*, G2011*</t>
  </si>
  <si>
    <t>05 - 08, 19, 21-23, 26, 51, 61</t>
  </si>
  <si>
    <t>90791 -90792,
90849,90865,
96130*,
99202-99205**,
99212-99215**,
99217**, 99234,**
99235**,
99307-99310**,
99324-99328**,
99334-99337**,_x000D_
99341-99345**,
99347-99350**,
99408-99409**,
99451, G0396*, G0397*, G2011*</t>
  </si>
  <si>
    <t>05 – 08, 26, 31, 32</t>
  </si>
  <si>
    <t>90791-90792
90849,90865,
96130*
99202-99205**
99212-99215**
99305-99306
99307-99310**
99324-99328**
99334-99337**
99341-99345**
99347-99350**
99451, 99408-
99409**,
99451, G0396*, G0397*, G2011*</t>
  </si>
  <si>
    <t>9079_x000D_
90849,90865,
96130*
99202-99205**
99212-99215**
99304**,99306,
99307-99310**
99324-99328**
99334-99337**
99341-99345**
99347-99350**
99451, 99408-
99409**,
99451, G0396*, G0397*, G2011*</t>
  </si>
  <si>
    <t>90791-90792,
90849,90865,
96130*
99202-99205**
99212-99215**
99304**,99305,
99307-99310**
99324-99328**
99334-99337**
99341-99345**
99347-99350**_x000D_
99451, 99408-
99409**,
99451, G0396*, G0397*, G2011*</t>
  </si>
  <si>
    <t>05 - 08, 26, 31, 32</t>
  </si>
  <si>
    <t>90791-90792,
90849,90865,
96130*,
99234-99236,
99304- 99306,
99308-99310,
99324-99328,
99408-99409**,
99451, G0396*, G0397*, G2011*</t>
  </si>
  <si>
    <t>90791-90792,
90849,90865,
96130*
99234-99236,
99304-99306,
99307**,
99309-99310,
99408-99409**,
99451, G0396*,
G0397*, G2011*</t>
  </si>
  <si>
    <t>90791-90792,
90849,90865,
96130*
99234-99236,
99304-99306,
99307-99308**,
99310,
99408-99409**,
99451, G0396*, G0397*, G2011*</t>
  </si>
  <si>
    <t>90791-90792,
90849,90865,
96130*
99234-99236,
99304-99306,
99307-99309**,
99408-99409**,
99451, G0396*, G0397*, G2011*</t>
  </si>
  <si>
    <t>04, 05 - 08, 12-16, 26 ,31-34, 54-56</t>
  </si>
  <si>
    <t>90791,90792,
90849,90865,
96130*,
99234-99236,
99304-99306,
99325-99328,
99451, 99408-
99409**,
99451, G0396*, G0397*, G2011*</t>
  </si>
  <si>
    <t>04, 05 - 08, 12-16, 26 ,33-34, 54-56</t>
  </si>
  <si>
    <t>90791,90792,
90849,90865,
96130*,
99234-99236,
99304-99306,
99324**
99326-99328,
99451,
99408-99409**,
99451, G0396*, G0397*, G2011*</t>
  </si>
  <si>
    <t>Cannot be billed
with:_x000D_
90791,90792,
90849,
90865,
96130*,
99234-99236,
99304-99306,
99324-99325**,
99327-99328
99451,
99408-99409**,
99451, G0396*, G0397*, G2011*</t>
  </si>
  <si>
    <t>04, 05 - 08, 12-16, 26 ,31-34, 54</t>
  </si>
  <si>
    <t>90791,90792,
90849,90865,96130*
,99234-99236,
99304-99306,
99324-99326**,
99328,99451,
99408-99409**,
99451, G0396*, G0397*, G2011*</t>
  </si>
  <si>
    <t>90791,90792,
90849,90865,
96130*,_x000D_
99234-99236,
99304-99306,
99324-99327**,
99408-99409**,
99451, G0396*, G0397*, G2011*</t>
  </si>
  <si>
    <t>90791,90792,
90849,
90865,96130*,
99234-99236,
99304-99306,
99335-99337,
99408-99409**,
99451, G0396*, G0397*, G2011*</t>
  </si>
  <si>
    <t>90791,90792,
90849,
90865,96130*,
99234-99236,
99304-99306,
99334**,
99336-99337,
99408-99409**,_x000D_
99451, G0396*, G0397*, G2011*</t>
  </si>
  <si>
    <t>90791,90792,
90849,
90865,96130*,
99234-99236,
99304-99306,
99334-99335**,
99337,
99408-99409**,
99451, G0396*, G0397*, G2011*</t>
  </si>
  <si>
    <t>04, 05 – 08, 12-16, 26 ,31-34, 54-56</t>
  </si>
  <si>
    <t>90791,90792,
90849,
90865,96130*,
99234-99236,
99304-99306,
99334-99336**,
99337,
99408-99409**,
99451, G0396*, G0397*, G2011*</t>
  </si>
  <si>
    <t>04 - 08, 12-16, 31- 34</t>
  </si>
  <si>
    <t>90791,90792,
90849,90865,
96130*,
99234-99236,
99304-99306,
99342—99345,
99408-99409**,
99451, G0396*, G0397*, G2011*</t>
  </si>
  <si>
    <t>90791,90792,
90849,90865,
96130*,
99234-99236,
99304-99306,
99341**,
99343—99345,
99408-99409**,
99451, G0396*, G0397*, G2011*</t>
  </si>
  <si>
    <t>90791,90792,
90849,90865,
96130*,_x000D_
99234-99236,
99304-99306,
99341-99342**,
99344—99345,
99408-99409**,
99451, G0396*, G0397*, G2011*</t>
  </si>
  <si>
    <t>90791,90792,
90849,
90865,96130*,
99234-99236,
99304-99306,
99341-99343**,
99345,
99408-99409**,
99451, G0396*, G0397*, G2011*</t>
  </si>
  <si>
    <t>90791,90792,
90849,
90865,96130*,
99234-99236,
99304-99306,
99341-99344**,
99408-99409**,_x000D_
99451, G0396*, G0397*, G2011*</t>
  </si>
  <si>
    <t>90791,90792,
90849,
90865,96130*,
99234-99236,
99304-99306,
99348-99350,
99408-99409**,
99451, G0396*, G0397*, G2011*</t>
  </si>
  <si>
    <t>90791,90792,
90849,
90865,96130*,
99234-99236,
99304-99306,
99347**,
99349-99350,
99408-99409**,
99451, G0396*, G0397*, G2011*</t>
  </si>
  <si>
    <t>90791,90792,
90849,
90865,96130*,
99234-99236,
99304-99306,
99347-99348**,
99350,
99408-99409**,
99451, G0396*, G0397*, G2011*</t>
  </si>
  <si>
    <t>90791,90792,
90849,
90865,96130*,
99234-99236,
99304-99306,
99347-99349**,
99408-99409**,
99451, G0396*, G0397*, G2011*</t>
  </si>
  <si>
    <t>90791,90792,
99442,99443,
99495, 99496</t>
  </si>
  <si>
    <t>90791,90792,
99441,99443,
99495, 99496</t>
  </si>
  <si>
    <t>90791,90792,
99441,99442,
99495, 99496</t>
  </si>
  <si>
    <t>All except 09 and 21</t>
  </si>
  <si>
    <t>90791-90792,
90849, 96170,
96171*,
99202-99205,
99212-99215, 99217,
99234-99236,
99304-99310,
99324-99328,
99334-99337,
99341-99345,
99347-99350,
99408-99409, G0397, G2011</t>
  </si>
  <si>
    <t>90791-90792,
90849, 96170, 96171,
99202-99205,
99212-99215, 99217,
99234-99236,
99304-99310,
99324-99328,
99334-99337,
99341-99345,
99347-99350,
99408-99409, G0396, G2011</t>
  </si>
  <si>
    <t>90791-90792,_x000D_
90849,
99202-99205,
99212-99215, 99217,
99234-99236,
99304-99310,
99324-99328,
99334-99337,
99341-99345,
99347-99350,
99408-99409, G0396-G0397</t>
  </si>
  <si>
    <t>All except 02, 09. 10</t>
  </si>
  <si>
    <t>All except  09</t>
  </si>
  <si>
    <t>All except 02, 09, and 10</t>
  </si>
  <si>
    <t>15</t>
  </si>
  <si>
    <t>05-08, 19, 22, 23, 26, 31, 32, 54</t>
  </si>
  <si>
    <t>90791-90792,
90849,90865,
96130*,
99234-99236,
99408-99409**,
99451,
G0396-G0397*,
G2011*</t>
  </si>
  <si>
    <t>90791, 90792,
90865, 90882,
90885, 90887,
90889, 96131,
99215,99217,
99236,
99310,99328,
99337,99340,
99345,99350,
99368,99409</t>
  </si>
  <si>
    <t>All except 09, 21, 23, and 51</t>
  </si>
  <si>
    <t>H0004 not exempt from Medicare when provided with modifiers UA: HG for NTP/MAT dosing.</t>
  </si>
  <si>
    <t>All except 09, 81</t>
  </si>
  <si>
    <t>90791-90792,
90849,
96170-96171*,
99202-99205,
99212-99215,
99217,
99234-99236,
99304-99310,
99324-99328,
99334-99337,
99341-99345,
99347-99350,
99409, 99451, G0396, G0397, G2011</t>
  </si>
  <si>
    <t>90791-90792,
90849,
96170-96171*,
99202-99205,
99212-99215,
99217,
99234-99236,
99304-99310,
99324-99328,
99334-99337,
99341-99345,
99347-99350,
99408, 99451, G0396, G0397, G2011</t>
  </si>
  <si>
    <t>All except 09, 41, and 42</t>
  </si>
  <si>
    <t>All except 01, 09, 21, 41, 42, 51, 61, 81</t>
  </si>
  <si>
    <t>H0005 not exempt from Medicare when provided with modifiers UA: HG for NTP/MAT dosing.</t>
  </si>
  <si>
    <t>Care Coordination Codes</t>
  </si>
  <si>
    <t>90791-90792,
96170-96171</t>
  </si>
  <si>
    <t>All except 02, 09, 10</t>
  </si>
  <si>
    <t>All except 01- 03, 09, -11, 17-26, 41, 42, 49, 50, 52, 53, 57, 58, 60, 61, 62, 65, 71, 72, 81, 99</t>
  </si>
  <si>
    <t>90791-90792,
99495-99496</t>
  </si>
  <si>
    <t>99339</t>
  </si>
  <si>
    <t>All except 09  Not a covered benefit</t>
  </si>
  <si>
    <t>02 and 10</t>
  </si>
  <si>
    <t>90791-90792,_x000D_
99217,
99334-99236,
99304-99310,
99324-99328,
99334-99337
99341-99345
99347-99350
99408-99409</t>
  </si>
  <si>
    <t>05 - 08, 21, 26, 52, 61</t>
  </si>
  <si>
    <t>All except 09, 21, 31, 32, 51, 61</t>
  </si>
  <si>
    <t>96170-96171</t>
  </si>
  <si>
    <t>90791-90792,
99202-99205,
99212-99215,
99217,
99234 – 99236,
99304-99310,
99324-99328,
99334-99337,
99341-99345,
99347-99350</t>
  </si>
  <si>
    <t>90791-90792,
96170, 96171*</t>
  </si>
  <si>
    <t>90849,
90865,90882
90889, 96130,
96160,
99202-99205,
99212-99215,
99217,_x000D_
99234-99236,
99304-99310,
99324-99328,
99334-99337,
99339-99340,
99341-99345,
99347-99350,
99367-99368,
99408-99409,
99495-99496</t>
  </si>
  <si>
    <t>90785,
90791-90792,
90849*,
90865, 90882*,
90885*, 90887*,
90889*, 96160,
99408-99409, G0396-G0397*</t>
  </si>
  <si>
    <t>90791-90792,
90865,
96130-96131,
98966-98968,
99202-99205,
99212-99215,
99234-99236,
99304-99310,
99324-99328,
99334-99337,
99341-99345,
99347-99350,
99441-99443, G0396-G0397, G2011, H0001</t>
  </si>
  <si>
    <t>Cannot be billed
with: 90785,
90791-90792,
90849,
90865, 90882*,
90885, 90887,
90889*, 96160,
99408-99409, G0396-G0397*</t>
  </si>
  <si>
    <t>96170</t>
  </si>
  <si>
    <t>90791-90792,
90849,90865,
90885,90887,
96130,
96131,96160,
96170, 96171,
98966-98968,
99202-99205,
99212-99215,
99217,
99234-99236,
99304-99310,
99324-99328,
99334-99337,
99339-99340,
99341-99345,
99347-99350,
99354-99357,_x000D_
99367-99368,
99408-99409,
99441-99443,
99495-99496, G0396-G0397, G2011, G2212, H0001,H0003, H0004, H0005, H0007, H0008, H0009, H0019, H0020,
H0033, H0034, H0050, H1000, H2014, H2015, H2017, H2021, H2027, H2035, S0201, S5000, S5001, T1006,
T1007, T1017</t>
  </si>
  <si>
    <t>All except 09, 21, 31, 51, 54, 55, 56, 61</t>
  </si>
  <si>
    <t>90791-90792,
98966-98968*,
99339-99340**,
99441-99443*,
99496</t>
  </si>
  <si>
    <t>90791-90792,
98966-98968*,
99339-99340**
99441-99443*,
99495</t>
  </si>
  <si>
    <t>90791, 90792,
96170, 96171,
99408, 99409,_x000D_
90847*, 90849*,
90865*,
99202-99205***,
99212-99215**,
99217**,
99234-99236**,
99304-99310**,
99324-99328**,
99334-99337**,
99341-99345**,
99347-99350**,
G0396-G0397*, G2011*</t>
  </si>
  <si>
    <t>90791, 90792,
96170, 96171,
99408, 99409,
90846*, 90849*,
90865*,
99202-99205***,
99212-99215**,
99217**,
99234-99236**,
99304-99310**,
99324-99328**,
99334-99337**,
99341-99345**,
99347-99350**,
G0396-G0397*, G2011*</t>
  </si>
  <si>
    <t>Cannot be billed
with:
90791, 90792,
96170, 96171,
99408, 99409,
90846*, 90847*,
90865*,
99202-99205**,
99212-99215**,
99217**,
99234-99236**,
99304-99310**,
99324-99328**,
99334-99337**,
99341-99345**,
99347-99350**,
G0396-G0397*, G2011*</t>
  </si>
  <si>
    <t>Peer Support Service Codes</t>
  </si>
  <si>
    <t>*Except with modifiers 59, XE, XP, or XU. Modifiers have to be on the target or excluded service.</t>
  </si>
  <si>
    <t xml:space="preserve">** Except with modifiers 27, 59, XE, XP, XU. Modifiers have to be on the target or excluded service. </t>
  </si>
  <si>
    <t>1 per allowed procedure per provider per beneficiary.</t>
  </si>
  <si>
    <t>Variable</t>
  </si>
  <si>
    <t>InSyst Proc Code</t>
  </si>
  <si>
    <t>InSyst Proc Description</t>
  </si>
  <si>
    <t>All disciplines including non-licensed practitioners</t>
  </si>
  <si>
    <t>Pharmacy (01)</t>
  </si>
  <si>
    <t>Telehealth - Provided Other than in 
Patient’s Home (02)</t>
  </si>
  <si>
    <t>School (03)</t>
  </si>
  <si>
    <t>Homeless Shelter (04)</t>
  </si>
  <si>
    <t>Indian Health Service Free-Standing Facility (05)</t>
  </si>
  <si>
    <t>Indian Health Service Provider-Based Facility (06)</t>
  </si>
  <si>
    <t>Tribal 638 Free-Standing Facility (07)</t>
  </si>
  <si>
    <t>Tribal 638 Provider-Based Facility (08)</t>
  </si>
  <si>
    <t>Prison/ Correctional Facility (09)</t>
  </si>
  <si>
    <t>Telehealth Provided in Patient’s Home (10)</t>
  </si>
  <si>
    <t>Office (11)</t>
  </si>
  <si>
    <t>Home (12)</t>
  </si>
  <si>
    <t>Assisted Living Facility (13)</t>
  </si>
  <si>
    <t>Group Home (14)</t>
  </si>
  <si>
    <t>Mobile Unit (15)</t>
  </si>
  <si>
    <t>Temporary Lodging (16)</t>
  </si>
  <si>
    <t>Walk-In Retail Health Clinic (17)</t>
  </si>
  <si>
    <t>Place of Employment-Worksite (18)</t>
  </si>
  <si>
    <t>Off Campus - Outpatient Hospital (19)</t>
  </si>
  <si>
    <t>Urgent Care Facility (20)</t>
  </si>
  <si>
    <t>Inpatient Hospital (21)</t>
  </si>
  <si>
    <t>On Campus - Outpatient Facility (22)</t>
  </si>
  <si>
    <t>Emergency Room - Hospital (23)</t>
  </si>
  <si>
    <t>Ambulatory Surgical Center (24)</t>
  </si>
  <si>
    <t>Birthing Center (25)</t>
  </si>
  <si>
    <t>Military Treatment Facility (26)</t>
  </si>
  <si>
    <t>Skilled Nursing Facility (31)</t>
  </si>
  <si>
    <t>Nursing Facility (32)</t>
  </si>
  <si>
    <t>Custodial Care Facility (33)</t>
  </si>
  <si>
    <t>Hospice (34)</t>
  </si>
  <si>
    <t>Ambulance - Land (41)</t>
  </si>
  <si>
    <t>Ambulance-Air or Water (42)</t>
  </si>
  <si>
    <t>Independent Clinic (49)</t>
  </si>
  <si>
    <t>FQHC (50)</t>
  </si>
  <si>
    <t>Inpatient Psychiatric Facility (51)</t>
  </si>
  <si>
    <t>Psychiatric Facility - Partial Hospitalization (52)</t>
  </si>
  <si>
    <t>Community Mental Health Center (53)</t>
  </si>
  <si>
    <t>Intermedicare Care Facility/ Institition for Developmental Disability (54)</t>
  </si>
  <si>
    <t>Residential Substance Abuse Facility (55)</t>
  </si>
  <si>
    <t>Psychiatric Residential Treatemnt Center (56)</t>
  </si>
  <si>
    <t>Non-Residential Substance Abuse Treatment Facility (57)</t>
  </si>
  <si>
    <t>Non-Residential Treatment Opioid Treatment Facility (58)</t>
  </si>
  <si>
    <t>Mass Immunization Center (60)</t>
  </si>
  <si>
    <t>Comprehensive Inpatient Rehabilitation Facility (61)</t>
  </si>
  <si>
    <t>Comprehensive Outpatient Rehabilitation Facility (62)</t>
  </si>
  <si>
    <t>End Stage Renal Disease Treatment Facility (65)</t>
  </si>
  <si>
    <t>Public Health Clinic (71)</t>
  </si>
  <si>
    <t>Rural Health Clinic (72)</t>
  </si>
  <si>
    <t>Independent Laboratory (81)</t>
  </si>
  <si>
    <t>Other Place of Service (99)</t>
  </si>
  <si>
    <t>UA (ASAM OTP/NTP)</t>
  </si>
  <si>
    <t>27 - Multiple Outpatient Hospital Evaluation and Management (E/M) Encounters on the Same Date</t>
  </si>
  <si>
    <t>59 - Distinct Procedural Service</t>
  </si>
  <si>
    <t>93 - Audio only telehealth services</t>
  </si>
  <si>
    <t>95 - Synchronous Telemedicine Service Rendered Via a Real-Time Interactive Audio and Video Telecommunication System</t>
  </si>
  <si>
    <t>GC - Resident under direction of teaching physician</t>
  </si>
  <si>
    <t>GT - Via interactive audio and video telecommunication systems</t>
  </si>
  <si>
    <t>GQ - Via asynchronous telecommunication system</t>
  </si>
  <si>
    <t>HD - Pregnant/ Parenting women's program</t>
  </si>
  <si>
    <t>HF - Contigency Management</t>
  </si>
  <si>
    <t>HG - Opioid/Narcotic Treatment Program</t>
  </si>
  <si>
    <t>HL - Intern</t>
  </si>
  <si>
    <t>HW - Prop 30</t>
  </si>
  <si>
    <t>SC - Service was provided via telephone or audio-only systems</t>
  </si>
  <si>
    <t>XE - Separate encounter, a service that is distinct because it occurred during a separate encounter</t>
  </si>
  <si>
    <t>XP - Separate practitioner, a service that is distinct because it was performed by a separate practitioner</t>
  </si>
  <si>
    <t>XU - Unusual non-overlapping service</t>
  </si>
  <si>
    <t>U1 - RES ASAM 3.1</t>
  </si>
  <si>
    <t>U2 - RES ASAM 3.3</t>
  </si>
  <si>
    <t>U3 -RES ASAM 3.5</t>
  </si>
  <si>
    <t>U4 - Ambulatory withdrawal management without extended on-site monitoring</t>
  </si>
  <si>
    <t>U5 - Ambulatory withdrawal management with extended on-site monitoring</t>
  </si>
  <si>
    <t>U6 - Recovery Services</t>
  </si>
  <si>
    <t>U7 - Outpatient Services (ODF)</t>
  </si>
  <si>
    <t>U8 - Intensive Outpatient Services (IOT)</t>
  </si>
  <si>
    <t>UB - Partial Hospitalization</t>
  </si>
  <si>
    <t>U9 - ASAM 3.2-WM</t>
  </si>
  <si>
    <t>HA - Child/adolescent program</t>
  </si>
  <si>
    <t>LP - Licensed Physicians (MD/DO)</t>
  </si>
  <si>
    <t>PA - Physician Assistant</t>
  </si>
  <si>
    <t>Pharm - Registered Pharmacist</t>
  </si>
  <si>
    <t>Psy - Psychologist (Licensed or Waivered)</t>
  </si>
  <si>
    <t>MFT - Licensed, Registered or Waivered</t>
  </si>
  <si>
    <t>SW - Licensed, Registered or Waivered</t>
  </si>
  <si>
    <t>PCC - Licensed, Registered or Waivered</t>
  </si>
  <si>
    <t>RN - Registered Nurse</t>
  </si>
  <si>
    <t>NP - Nurse Practitioner</t>
  </si>
  <si>
    <t>AOD - Licensed, Certified, or Waivered</t>
  </si>
  <si>
    <t>Peer - Certified Peer Support Specialist</t>
  </si>
  <si>
    <t>01, 02, 03, 04, 05, 06, 07, 08, 10, 11, 12, 13, 14, 15, 16, 17, 18, 19, 20, 21, 22, 23, 24, 25, 26, 31, 32, 33, 34, 41, 42, 49, 50, 51, 52, 53, 54, 55, 56, 57, 58, 60, 61, 62, 65, 71, 72, 81, 99</t>
  </si>
  <si>
    <t>01, 02, 03, 04, 05, 06, 07, 08, 10, 11, 12, 13, 14, 15, 16, 17, 18, 19, 20, 21, 22, 23, 24, 25, 26, 31, 32, 33, 34, 41, 42, 49, 50, 51, 52, 53, 54, 55, 56, 57, 58, 60, 61, 62, 65, 71, 72, 81, 99 
Not a covered benefit</t>
  </si>
  <si>
    <t>01, 02, 03, 04, 05, 06, 07, 08, 10, 11, 12, 13, 14, 15, 16, 17, 18, 19, 20, 21, 22, 23, 24, 25, 26, 31, 32, 33, 34, 41, 42, 49, 50, 51, 52, 53, 54, 55, 56, 57, 58, 60, 61, 62, 65, 71, 72, 99</t>
  </si>
  <si>
    <t>01, 02, 03, 04, 05, 06, 07, 08, 10, 11, 12, 13, 14, 15, 16, 17, 18, 19, 20, 22, 23, 24, 25, 26, 31, 32, 33, 34, 41, 42, 49, 50, 51, 52, 53, 54, 55, 56, 57, 58, 60, 61, 62, 65, 71, 72, 81, 99</t>
  </si>
  <si>
    <t>01, 03, 04, 05, 06, 07, 08, 11, 12, 13, 14, 15, 16, 17, 18, 19, 20, 21, 22, 23, 24, 25, 26, 31, 32, 33, 34, 41, 42, 49, 50, 51, 52, 53, 54, 55, 56, 57, 58, 60, 61, 62, 65, 71, 72, 81, 99</t>
  </si>
  <si>
    <t>05, 06, 07, 08 19, 22, 23, 26, 31, 32, 54</t>
  </si>
  <si>
    <t>05, 06, 07, 08 21, 26, 52, 61</t>
  </si>
  <si>
    <t>02, 05, 06, 07, 08, 10</t>
  </si>
  <si>
    <t>05, 06, 07, 08, 26, 31, 32</t>
  </si>
  <si>
    <t>01, 02, 03, 04, 05, 06, 07, 08, 10, 11, 12, 13, 14, 15, 16, 17, 18, 19, 20, 22, 23, 24, 25, 26, 31, 32, 33, 34, 41, 42, 49, 50, 52, 53, 54, 55, 57, 58, 60, 62, 65,71, 72, 81, 99</t>
  </si>
  <si>
    <t>05, 06, 07, 08, 19, 21, 22, 23, 26, 51, 61</t>
  </si>
  <si>
    <t>04, 05, 06, 07, 08, 12, 13, 14, 15, 16, 26, 31, 32, 33, 34, 54, 55, 56</t>
  </si>
  <si>
    <t>04, 05, 06, 07, 08, 12, 13, 14, 15, 16, 26 ,31, 32, 33, 34, 54</t>
  </si>
  <si>
    <t>04, 05, 06, 07, 08, 12, 13, 14, 15, 16, 26 ,31, 32, 33, 34, 54, 55, 56</t>
  </si>
  <si>
    <t>01, 02, 03, 04, 05, 06, 07, 08, 10, 11, 12, 13, 14, 15, 16, 17, 18, 19, 20, 22, 23, 24, 25, 26, 32, 33, 34, 41, 42, 49, 50, 52, 53, 57, 58, 60, 62, 65, 71, 72, 81, 99</t>
  </si>
  <si>
    <t>04, 05, 06, 07, 08, 12, 13, 14, 15, 16, 31, 32, 33, 34</t>
  </si>
  <si>
    <t>01, 02, 03, 04, 05, 06, 07, 08, 10, 11, 12, 13, 14, 15, 16, 17, 18, 19, 20, 22, 24, 25, 26, 31, 32, 33, 34, 41, 42, 49, 50, 52, 53, 54, 55, 56, 57, 58, 60, 61, 62, 65, 71, 72, 81, 99</t>
  </si>
  <si>
    <t>01, 02, 03, 04, 05, 06, 07, 08, 10, 11, 12, 13, 14, 15, 16, 17, 18, 19, 20, 21, 22, 23, 24, 25, 26, 31, 32, 33, 34, 49, 50, 51, 52, 53, 54, 55, 56, 57, 58, 60, 61, 62, 65, 71, 72, 81, 99</t>
  </si>
  <si>
    <t>02, 03, 04, 05, 06, 07, 08, 10, 11, 12, 13, 14, 15, 16, 17, 18, 19, 20, 22, 23, 24, 25, 26, 31, 32, 33, 34, 49, 50, 52, 53, 54, 55, 56, 57, 58, 60, 62, 65, 71, 72, 99</t>
  </si>
  <si>
    <t>02, 10</t>
  </si>
  <si>
    <t>01, 02, 03, 04, 05, 06, 07, 08, 10, 11, 12, 13, 14, 15, 16, 17, 18, 19, 20, 22, 23, 24, 25, 26, 32, 33, 34, 41, 42, 49, 50, 52, 53, 54, 55, 56, 57, 58, 60, 62, 65, 71, 72, 81, 99</t>
  </si>
  <si>
    <t>04, 05, 06, 07, 08, 12, 13, 14, 15, 16, 31, 32, 33, 34, 51, 54, 55, 56</t>
  </si>
  <si>
    <t>Expanded POS</t>
  </si>
  <si>
    <t>01, 03, 05, 06, 07, 08, 10, 11, 12, 13, 14, 15, 16, 17, 18, 19, 20, 21, 22, 23, 24, 25, 26, 31, 32, 33, 34, 41, 42, 49, 50, 51, 52, 53, 54, 55, 56, 57, 58, 60, 61, 62 49, 65, 71, 72, 81, 99</t>
  </si>
  <si>
    <t>U7, U4</t>
  </si>
  <si>
    <t>U7, U5</t>
  </si>
  <si>
    <t>U8, U4</t>
  </si>
  <si>
    <t>U8, U5</t>
  </si>
  <si>
    <t>UB, U4</t>
  </si>
  <si>
    <t>UB, U5</t>
  </si>
  <si>
    <t>UA, HG</t>
  </si>
  <si>
    <t>Alcohol and/or drug services; methadone</t>
  </si>
  <si>
    <t>654, 611, 506</t>
  </si>
  <si>
    <t>601, 201, 455</t>
  </si>
  <si>
    <t>665, 666, 684, 685, 254, 255, 284, 285, 511, 512, 112, 113, 142, 143, 172, 173, 392, 393</t>
  </si>
  <si>
    <t>644, 244, 496</t>
  </si>
  <si>
    <t>Treatment Planning</t>
  </si>
  <si>
    <t>U1, U2, U3</t>
  </si>
  <si>
    <t>101, 131, 161</t>
  </si>
  <si>
    <t>RES Residential Day</t>
  </si>
  <si>
    <t>3.2-WM Residential WithdrWMgmt</t>
  </si>
  <si>
    <t>519, 528</t>
  </si>
  <si>
    <t>MAT Bupenorphine Generic</t>
  </si>
  <si>
    <t>MAT Bupenorphine Brand</t>
  </si>
  <si>
    <t>520,522, 524, 526, 529, 531</t>
  </si>
  <si>
    <t>521, 523, 525, 527, 30, 532</t>
  </si>
  <si>
    <t>626, 226</t>
  </si>
  <si>
    <t>Clinician Consultation</t>
  </si>
  <si>
    <t>639, 239, 491</t>
  </si>
  <si>
    <t>SUD Crisis Intervention</t>
  </si>
  <si>
    <t>670, 270, 116, 146, 176, 397. 513</t>
  </si>
  <si>
    <t>634, 234, 486</t>
  </si>
  <si>
    <t>Medication Services</t>
  </si>
  <si>
    <t>Drug Testing Lab Test</t>
  </si>
  <si>
    <t>Drug Testing Quick Test</t>
  </si>
  <si>
    <t>Intake/Assessment</t>
  </si>
  <si>
    <t>631, 231, 483</t>
  </si>
  <si>
    <t>Patient Education</t>
  </si>
  <si>
    <t>Contingency Management</t>
  </si>
  <si>
    <t>611,  211, 465
All providers</t>
  </si>
  <si>
    <t>665, 666, 684, 685, 254, 255, 284, 285, 511, 512, 112, 113, 142, 143, 172, 173, 392, 393
Medical Providers ONLY</t>
  </si>
  <si>
    <t xml:space="preserve">
LPHAs ONLY
665, 666, 684, 685, 254, 255, 284, 285, 511, 512, 112, 113, 142, 143, 172, 173, 392, 393</t>
  </si>
  <si>
    <t xml:space="preserve">
LPHAs ONLY
611,  211, 465
</t>
  </si>
  <si>
    <t>Discharge Planning</t>
  </si>
  <si>
    <t>Medical Providers ONLY
649, 249, 501</t>
  </si>
  <si>
    <t>677, 278, 689, 289 ?</t>
  </si>
  <si>
    <t>Family Therapy</t>
  </si>
  <si>
    <t>Medical Providers Only
611,  211, 465</t>
  </si>
  <si>
    <t>SUD Counselors Only
611,  211, 465</t>
  </si>
  <si>
    <t>When completing the ASAM
611,  211, 465</t>
  </si>
  <si>
    <t>LPHAs ONLY
611,  211, 465</t>
  </si>
  <si>
    <t>689, 289</t>
  </si>
  <si>
    <t>689, 290</t>
  </si>
  <si>
    <t>SAA</t>
  </si>
  <si>
    <t>Recovery Services  Individual Counseling</t>
  </si>
  <si>
    <t>90791,90792, 96170, 96171*</t>
  </si>
  <si>
    <t>CalAim Billing CPT or HCPC
(Based on DHCS - DMC-ODS Billing Manual v 1.3 - Service Table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</si>
</sst>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name val="Calibri"/>
      <family val="2"/>
      <scheme val="minor"/>
    </font>
    <font>
      <sz val="11"/>
      <color theme="1"/>
      <name val="Arial"/>
      <family val="2"/>
    </font>
    <font>
      <sz val="12"/>
      <color theme="1"/>
      <name val="Arial"/>
      <family val="2"/>
    </font>
    <font>
      <b/>
      <sz val="12"/>
      <color theme="1"/>
      <name val="Arial"/>
      <family val="2"/>
    </font>
    <font>
      <b/>
      <sz val="12"/>
      <name val="Arial"/>
      <family val="2"/>
    </font>
    <font>
      <sz val="12"/>
      <name val="Arial"/>
      <family val="2"/>
    </font>
    <font>
      <sz val="12"/>
      <color rgb="FF000000"/>
      <name val="Arial"/>
      <family val="2"/>
    </font>
    <font>
      <sz val="12"/>
      <color theme="1"/>
      <name val="Arial"/>
    </font>
    <font>
      <b/>
      <sz val="9"/>
      <color theme="1"/>
      <name val="Arial"/>
    </font>
    <font>
      <b/>
      <sz val="12"/>
      <color theme="1"/>
      <name val="Arial"/>
    </font>
    <font>
      <sz val="12"/>
      <color rgb="FF000000"/>
      <name val="Arial"/>
    </font>
    <font>
      <u/>
      <sz val="11"/>
      <color theme="10"/>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39997558519241921"/>
        <bgColor indexed="64"/>
      </patternFill>
    </fill>
  </fills>
  <borders count="5">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13" fillId="0" borderId="0" applyNumberFormat="0" applyFill="0" applyBorder="0" applyAlignment="0" applyProtection="0"/>
  </cellStyleXfs>
  <cellXfs count="27">
    <xf numFmtId="0" fontId="0" fillId="0" borderId="0" xfId="0"/>
    <xf numFmtId="0" fontId="0" fillId="2" borderId="1" xfId="0" applyFill="1" applyBorder="1"/>
    <xf numFmtId="0" fontId="0" fillId="2" borderId="0" xfId="0" applyFill="1"/>
    <xf numFmtId="0" fontId="0" fillId="0" borderId="1" xfId="0" applyBorder="1"/>
    <xf numFmtId="0" fontId="3" fillId="0" borderId="0" xfId="0" applyFont="1" applyAlignment="1">
      <alignment wrapText="1"/>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3" fillId="0" borderId="0" xfId="0" applyFont="1" applyAlignment="1">
      <alignment horizontal="left" vertical="top" wrapText="1"/>
    </xf>
    <xf numFmtId="0" fontId="6" fillId="0" borderId="2" xfId="0" applyFont="1" applyBorder="1" applyAlignment="1">
      <alignment horizontal="left" vertical="top" wrapText="1"/>
    </xf>
    <xf numFmtId="0" fontId="7" fillId="0" borderId="2" xfId="0" applyFont="1" applyBorder="1" applyAlignment="1">
      <alignment horizontal="left" vertical="top" wrapText="1"/>
    </xf>
    <xf numFmtId="1" fontId="8" fillId="0" borderId="2" xfId="0" applyNumberFormat="1" applyFont="1" applyBorder="1" applyAlignment="1">
      <alignment horizontal="left" vertical="top" wrapText="1" shrinkToFit="1"/>
    </xf>
    <xf numFmtId="1" fontId="8" fillId="0" borderId="2" xfId="0" applyNumberFormat="1" applyFont="1" applyBorder="1" applyAlignment="1">
      <alignment horizontal="left" vertical="top" wrapText="1"/>
    </xf>
    <xf numFmtId="0" fontId="3" fillId="0" borderId="0" xfId="0" applyFont="1"/>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49" fontId="1" fillId="3" borderId="2" xfId="0" applyNumberFormat="1" applyFont="1" applyFill="1" applyBorder="1" applyAlignment="1">
      <alignment horizontal="center" vertical="center" wrapText="1"/>
    </xf>
    <xf numFmtId="0" fontId="3" fillId="0" borderId="0" xfId="0" applyFont="1" applyAlignment="1">
      <alignment horizontal="center" vertical="center" wrapText="1"/>
    </xf>
    <xf numFmtId="49" fontId="10" fillId="3" borderId="2" xfId="0" applyNumberFormat="1" applyFont="1" applyFill="1" applyBorder="1" applyAlignment="1">
      <alignment horizontal="center" vertical="center" wrapText="1"/>
    </xf>
    <xf numFmtId="0" fontId="4" fillId="0" borderId="3" xfId="0" applyFont="1" applyBorder="1" applyAlignment="1">
      <alignment horizontal="left" vertical="top" wrapText="1"/>
    </xf>
    <xf numFmtId="0" fontId="11" fillId="0" borderId="2" xfId="0" applyFont="1" applyBorder="1" applyAlignment="1">
      <alignment horizontal="left" vertical="top" wrapText="1"/>
    </xf>
    <xf numFmtId="1" fontId="12" fillId="0" borderId="2" xfId="0" applyNumberFormat="1" applyFont="1" applyBorder="1" applyAlignment="1">
      <alignment horizontal="left" vertical="top" wrapText="1"/>
    </xf>
    <xf numFmtId="0" fontId="3" fillId="0" borderId="0" xfId="0" applyFont="1" applyAlignment="1">
      <alignment horizontal="left" wrapText="1"/>
    </xf>
    <xf numFmtId="0" fontId="3" fillId="6" borderId="0" xfId="0" applyFont="1" applyFill="1" applyAlignment="1">
      <alignment horizontal="center" vertical="center" wrapText="1"/>
    </xf>
    <xf numFmtId="0" fontId="3" fillId="4" borderId="0" xfId="0" applyFont="1" applyFill="1" applyAlignment="1">
      <alignment horizontal="center" wrapText="1"/>
    </xf>
    <xf numFmtId="0" fontId="13" fillId="5" borderId="0" xfId="1" applyFill="1" applyAlignment="1">
      <alignment horizontal="center" wrapText="1"/>
    </xf>
    <xf numFmtId="0" fontId="3" fillId="5" borderId="0" xfId="0" applyFont="1" applyFill="1" applyAlignment="1">
      <alignment horizontal="center" wrapText="1"/>
    </xf>
  </cellXfs>
  <cellStyles count="2">
    <cellStyle name="Hyperlink" xfId="1" builtinId="8"/>
    <cellStyle name="Normal" xfId="0" builtinId="0"/>
  </cellStyles>
  <dxfs count="103">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numFmt numFmtId="0" formatCode="Genera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rgb="FF000000"/>
        <name val="Arial"/>
        <family val="2"/>
        <scheme val="none"/>
      </font>
      <numFmt numFmtId="1" formatCode="0"/>
      <alignment horizontal="left" vertical="top" textRotation="0" wrapText="1" indent="0" justifyLastLine="0" shrinkToFit="1"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left" vertical="top" textRotation="0" wrapText="1" indent="0" justifyLastLine="0" shrinkToFit="0" readingOrder="0"/>
    </dxf>
    <dxf>
      <font>
        <strike val="0"/>
        <outline val="0"/>
        <shadow val="0"/>
        <u val="none"/>
        <vertAlign val="baseline"/>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0000000}" name="Table224" displayName="Table224" ref="A1:G85" totalsRowShown="0">
  <autoFilter ref="A1:G85" xr:uid="{00000000-0009-0000-0100-000017000000}"/>
  <sortState xmlns:xlrd2="http://schemas.microsoft.com/office/spreadsheetml/2017/richdata2" ref="A2:G85">
    <sortCondition ref="G1:G85"/>
  </sortState>
  <tableColumns count="7">
    <tableColumn id="1" xr3:uid="{00000000-0010-0000-0000-000001000000}" name="Id"/>
    <tableColumn id="2" xr3:uid="{00000000-0010-0000-0000-000002000000}" name="ServiceType"/>
    <tableColumn id="3" xr3:uid="{00000000-0010-0000-0000-000003000000}" name="ProcedureCode"/>
    <tableColumn id="4" xr3:uid="{00000000-0010-0000-0000-000004000000}" name="Service"/>
    <tableColumn id="5" xr3:uid="{00000000-0010-0000-0000-000005000000}" name="Modifier1"/>
    <tableColumn id="6" xr3:uid="{00000000-0010-0000-0000-000006000000}" name="Modifier2"/>
    <tableColumn id="7" xr3:uid="{00000000-0010-0000-0000-000007000000}" name="Modifier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1000000}" name="Table218" displayName="Table218" ref="A1:E85" totalsRowShown="0">
  <autoFilter ref="A1:E85" xr:uid="{00000000-0009-0000-0100-000011000000}"/>
  <sortState xmlns:xlrd2="http://schemas.microsoft.com/office/spreadsheetml/2017/richdata2" ref="A2:E85">
    <sortCondition ref="E1:E85"/>
  </sortState>
  <tableColumns count="5">
    <tableColumn id="3" xr3:uid="{00000000-0010-0000-0100-000003000000}" name="Service"/>
    <tableColumn id="4" xr3:uid="{00000000-0010-0000-0100-000004000000}" name="ProcedureCode"/>
    <tableColumn id="5" xr3:uid="{00000000-0010-0000-0100-000005000000}" name="Modifier1"/>
    <tableColumn id="6" xr3:uid="{00000000-0010-0000-0100-000006000000}" name="Modifier2"/>
    <tableColumn id="7" xr3:uid="{00000000-0010-0000-0100-000007000000}" name="Modifier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32" displayName="Table32" ref="A1:E99" totalsRowShown="0">
  <autoFilter ref="A1:E99" xr:uid="{00000000-0009-0000-0100-000001000000}"/>
  <tableColumns count="5">
    <tableColumn id="1" xr3:uid="{00000000-0010-0000-0200-000001000000}" name="Code Type"/>
    <tableColumn id="2" xr3:uid="{00000000-0010-0000-0200-000002000000}" name="Service"/>
    <tableColumn id="3" xr3:uid="{00000000-0010-0000-0200-000003000000}" name="Code"/>
    <tableColumn id="4" xr3:uid="{00000000-0010-0000-0200-000004000000}" name="Modifiers"/>
    <tableColumn id="10" xr3:uid="{00000000-0010-0000-0200-00000A000000}" name="SD/MC Allowable Disciplin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Table3" displayName="Table3" ref="C2:CY113" totalsRowShown="0" headerRowDxfId="102" dataDxfId="101">
  <autoFilter ref="C2:CY113" xr:uid="{00000000-0009-0000-0100-000003000000}"/>
  <tableColumns count="101">
    <tableColumn id="1" xr3:uid="{00000000-0010-0000-1600-000001000000}" name="Code Type" dataDxfId="100"/>
    <tableColumn id="2" xr3:uid="{00000000-0010-0000-1600-000002000000}" name="Service" dataDxfId="99"/>
    <tableColumn id="3" xr3:uid="{00000000-0010-0000-1600-000003000000}" name="Code" dataDxfId="98"/>
    <tableColumn id="4" xr3:uid="{00000000-0010-0000-1600-000004000000}" name="SD/MC Allowable Disciplines" dataDxfId="97"/>
    <tableColumn id="8" xr3:uid="{00000000-0010-0000-1600-000008000000}" name="Medicare COB Required?" dataDxfId="96"/>
    <tableColumn id="9" xr3:uid="{00000000-0010-0000-1600-000009000000}" name="Maximum Units that Can be Billed" dataDxfId="95"/>
    <tableColumn id="6" xr3:uid="{00000000-0010-0000-1600-000006000000}" name="Lockout Codes" dataDxfId="94"/>
    <tableColumn id="7" xr3:uid="{00000000-0010-0000-1600-000007000000}" name="Dependent on Codes" dataDxfId="93"/>
    <tableColumn id="11" xr3:uid="{3F9A3254-0FDC-4012-99E7-76564355D871}" name="All disciplines including non-licensed practitioners" dataDxfId="92"/>
    <tableColumn id="12" xr3:uid="{2B3EC93F-4D44-4C97-ACB6-5FAA53FC7CEE}" name="LP - Licensed Physicians (MD/DO)" dataDxfId="91">
      <calculatedColumnFormula>IF(ISNUMBER(SEARCH("LP",$F3))=TRUE,"Yes","")</calculatedColumnFormula>
    </tableColumn>
    <tableColumn id="13" xr3:uid="{BEB2E681-4AFE-40DE-8786-3D8416C9CF61}" name="PA - Physician Assistant" dataDxfId="90">
      <calculatedColumnFormula>IF(ISNUMBER(SEARCH("PA",$F3))=TRUE,"Yes","")</calculatedColumnFormula>
    </tableColumn>
    <tableColumn id="14" xr3:uid="{68392274-949B-4066-A2E1-15BDAB5ECEA4}" name="Pharm - Registered Pharmacist" dataDxfId="89">
      <calculatedColumnFormula>IF(ISNUMBER(SEARCH("Pharm",$F3))=TRUE,"Yes","")</calculatedColumnFormula>
    </tableColumn>
    <tableColumn id="15" xr3:uid="{A5B87912-851B-45DB-A6D1-4A9A84A2ED5A}" name="Psy - Psychologist (Licensed or Waivered)" dataDxfId="88">
      <calculatedColumnFormula>IF(ISNUMBER(SEARCH("Psy",$F3))=TRUE,"Yes","")</calculatedColumnFormula>
    </tableColumn>
    <tableColumn id="16" xr3:uid="{ADB2215B-FAD1-4AE0-9820-35D033C7523B}" name="SW - Licensed, Registered or Waivered" dataDxfId="87">
      <calculatedColumnFormula>IF(ISNUMBER(SEARCH("LCSW",$F3))=TRUE,"Yes","")</calculatedColumnFormula>
    </tableColumn>
    <tableColumn id="18" xr3:uid="{67BC6ED7-D1EF-45A8-AA72-761BE0400B2B}" name="MFT - Licensed, Registered or Waivered" dataDxfId="86">
      <calculatedColumnFormula>IF(ISNUMBER(SEARCH("MFT",$F3))=TRUE,"Yes","")</calculatedColumnFormula>
    </tableColumn>
    <tableColumn id="17" xr3:uid="{30268479-3296-4055-8BC0-E541F8517A32}" name="PCC - Licensed, Registered or Waivered" dataDxfId="85">
      <calculatedColumnFormula>IF(ISNUMBER(SEARCH("LPCC",$F3))=TRUE,"Yes","")</calculatedColumnFormula>
    </tableColumn>
    <tableColumn id="19" xr3:uid="{DB572CB8-8338-4021-B2E9-6D8A4126DE77}" name="RN - Registered Nurse" dataDxfId="84">
      <calculatedColumnFormula>IF(ISNUMBER(SEARCH("RN",$F3))=TRUE,"Yes","")</calculatedColumnFormula>
    </tableColumn>
    <tableColumn id="20" xr3:uid="{49C92DC3-ED17-4365-9C8B-FD86D857235C}" name="NP - Nurse Practitioner" dataDxfId="83">
      <calculatedColumnFormula>IF(ISNUMBER(SEARCH("NP",$F3))=TRUE,"Yes","")</calculatedColumnFormula>
    </tableColumn>
    <tableColumn id="21" xr3:uid="{5BACFEC1-52DF-4D1B-9100-F7447A8FAFFA}" name="AOD - Licensed, Certified, or Waivered" dataDxfId="82">
      <calculatedColumnFormula>IF(ISNUMBER(SEARCH("AOD",$F3))=TRUE,"Yes","")</calculatedColumnFormula>
    </tableColumn>
    <tableColumn id="22" xr3:uid="{670AD02E-3AC2-457B-9843-4110901BC8B4}" name="Peer - Certified Peer Support Specialist" dataDxfId="81">
      <calculatedColumnFormula>IF(ISNUMBER(SEARCH("Peers",$F3))=TRUE,"Yes","")</calculatedColumnFormula>
    </tableColumn>
    <tableColumn id="5" xr3:uid="{00000000-0010-0000-1600-000005000000}" name="Allowable Place of Service" dataDxfId="80"/>
    <tableColumn id="107" xr3:uid="{BFC4C595-6799-4976-830B-CDCF8EB0264D}" name="Expanded POS" dataDxfId="79"/>
    <tableColumn id="28" xr3:uid="{CABE8984-5D35-4A65-85E1-F5ECE1685875}" name="Pharmacy (01)" dataDxfId="78">
      <calculatedColumnFormula>IF(ISNUMBER(SEARCH("01",$X3))=TRUE,"Yes","")</calculatedColumnFormula>
    </tableColumn>
    <tableColumn id="29" xr3:uid="{06FF2F70-E6F0-474E-863B-30337A7DDBC1}" name="Telehealth - Provided Other than in _x000a_Patient’s Home (02)" dataDxfId="77">
      <calculatedColumnFormula>IF(ISNUMBER(SEARCH("02",$X3))=TRUE,"Yes","")</calculatedColumnFormula>
    </tableColumn>
    <tableColumn id="30" xr3:uid="{F239412F-C270-47D1-B1D6-E173E0CD2B06}" name="School (03)" dataDxfId="76">
      <calculatedColumnFormula>IF(ISNUMBER(SEARCH("03",$X3))=TRUE,"Yes","")</calculatedColumnFormula>
    </tableColumn>
    <tableColumn id="31" xr3:uid="{AFFD9395-5F93-4C59-9F62-55648C63C8A5}" name="Homeless Shelter (04)" dataDxfId="75">
      <calculatedColumnFormula>IF(ISNUMBER(SEARCH("04",$X3))=TRUE,"Yes","")</calculatedColumnFormula>
    </tableColumn>
    <tableColumn id="32" xr3:uid="{1FDD12FF-8A19-458E-AA7E-E604E971EE43}" name="Indian Health Service Free-Standing Facility (05)" dataDxfId="74">
      <calculatedColumnFormula>IF(ISNUMBER(SEARCH("05",$X3))=TRUE,"Yes","")</calculatedColumnFormula>
    </tableColumn>
    <tableColumn id="33" xr3:uid="{A371D80F-4971-45B9-968D-612EFB76810C}" name="Indian Health Service Provider-Based Facility (06)" dataDxfId="73">
      <calculatedColumnFormula>IF(ISNUMBER(SEARCH("06",$X3))=TRUE,"Yes","")</calculatedColumnFormula>
    </tableColumn>
    <tableColumn id="34" xr3:uid="{7BCB6BCC-5253-4615-9019-72426DEAD7D5}" name="Tribal 638 Free-Standing Facility (07)" dataDxfId="72">
      <calculatedColumnFormula>IF(ISNUMBER(SEARCH("07",$X3))=TRUE,"Yes","")</calculatedColumnFormula>
    </tableColumn>
    <tableColumn id="35" xr3:uid="{60EAA9E9-0862-47CA-B4CC-2E293618CF24}" name="Tribal 638 Provider-Based Facility (08)" dataDxfId="71">
      <calculatedColumnFormula>IF(ISNUMBER(SEARCH("08",$X3))=TRUE,"Yes","")</calculatedColumnFormula>
    </tableColumn>
    <tableColumn id="36" xr3:uid="{BB161E45-F159-4D28-96FD-09DFCFC83FC7}" name="Prison/ Correctional Facility (09)" dataDxfId="70">
      <calculatedColumnFormula>IF(ISNUMBER(SEARCH("09",$X3))=TRUE,"Yes","")</calculatedColumnFormula>
    </tableColumn>
    <tableColumn id="37" xr3:uid="{C85E101A-863D-4550-B2A3-9B9DCB84635D}" name="Telehealth Provided in Patient’s Home (10)" dataDxfId="69">
      <calculatedColumnFormula>IF(ISNUMBER(SEARCH("10",$X3))=TRUE,"Yes","")</calculatedColumnFormula>
    </tableColumn>
    <tableColumn id="38" xr3:uid="{BA224D68-3728-47EC-8BE9-DDF5236674EE}" name="Office (11)" dataDxfId="68">
      <calculatedColumnFormula>IF(ISNUMBER(SEARCH("11",$X3))=TRUE,"Yes","")</calculatedColumnFormula>
    </tableColumn>
    <tableColumn id="39" xr3:uid="{8945B51E-59EE-4928-A81C-367127D7F7F8}" name="Home (12)" dataDxfId="67">
      <calculatedColumnFormula>IF(ISNUMBER(SEARCH("12",$X3))=TRUE,"Yes","")</calculatedColumnFormula>
    </tableColumn>
    <tableColumn id="40" xr3:uid="{35FB5330-4ACA-4B6B-BD96-125CC8B401D6}" name="Assisted Living Facility (13)" dataDxfId="66">
      <calculatedColumnFormula>IF(ISNUMBER(SEARCH("13",$X3))=TRUE,"Yes","")</calculatedColumnFormula>
    </tableColumn>
    <tableColumn id="41" xr3:uid="{72F727FF-7CC0-4037-A55D-B4AB5640A7F5}" name="Group Home (14)" dataDxfId="65">
      <calculatedColumnFormula>IF(ISNUMBER(SEARCH("14",$X3))=TRUE,"Yes","")</calculatedColumnFormula>
    </tableColumn>
    <tableColumn id="42" xr3:uid="{28FB48C3-EA40-4322-A373-586C2D321969}" name="Mobile Unit (15)" dataDxfId="64">
      <calculatedColumnFormula>IF(ISNUMBER(SEARCH("15",$X3))=TRUE,"Yes","")</calculatedColumnFormula>
    </tableColumn>
    <tableColumn id="43" xr3:uid="{84B512EF-AE96-4569-A9D1-263869F346D1}" name="Temporary Lodging (16)" dataDxfId="63">
      <calculatedColumnFormula>IF(ISNUMBER(SEARCH("16",$X3))=TRUE,"Yes","")</calculatedColumnFormula>
    </tableColumn>
    <tableColumn id="44" xr3:uid="{8615E798-E6F0-4019-A916-F7D1DF310DFE}" name="Walk-In Retail Health Clinic (17)" dataDxfId="62">
      <calculatedColumnFormula>IF(ISNUMBER(SEARCH("17",$X3))=TRUE,"Yes","")</calculatedColumnFormula>
    </tableColumn>
    <tableColumn id="45" xr3:uid="{BF97C9EA-11DA-4F1E-A7D0-DCE5906BC5B0}" name="Place of Employment-Worksite (18)" dataDxfId="61">
      <calculatedColumnFormula>IF(ISNUMBER(SEARCH("18",$X3))=TRUE,"Yes","")</calculatedColumnFormula>
    </tableColumn>
    <tableColumn id="46" xr3:uid="{CE105A7B-8DE1-4116-8E93-861E09FC1C5D}" name="Off Campus - Outpatient Hospital (19)" dataDxfId="60">
      <calculatedColumnFormula>IF(ISNUMBER(SEARCH("19",$X3))=TRUE,"Yes","")</calculatedColumnFormula>
    </tableColumn>
    <tableColumn id="47" xr3:uid="{3858F926-249B-4AE6-A405-29D00E778B24}" name="Urgent Care Facility (20)" dataDxfId="59">
      <calculatedColumnFormula>IF(ISNUMBER(SEARCH("20",$X3))=TRUE,"Yes","")</calculatedColumnFormula>
    </tableColumn>
    <tableColumn id="48" xr3:uid="{51FB04AE-4DBA-46E1-A25E-6B9D8B809E46}" name="Inpatient Hospital (21)" dataDxfId="58">
      <calculatedColumnFormula>IF(ISNUMBER(SEARCH("21",$X3))=TRUE,"Yes","")</calculatedColumnFormula>
    </tableColumn>
    <tableColumn id="49" xr3:uid="{E013E8CE-9038-45DE-9C32-675B2A585FB8}" name="On Campus - Outpatient Facility (22)" dataDxfId="57">
      <calculatedColumnFormula>IF(ISNUMBER(SEARCH("22",$X3))=TRUE,"Yes","")</calculatedColumnFormula>
    </tableColumn>
    <tableColumn id="50" xr3:uid="{9021A8A4-F4E9-44AB-8698-C00CF1A90489}" name="Emergency Room - Hospital (23)" dataDxfId="56">
      <calculatedColumnFormula>IF(ISNUMBER(SEARCH("23",$X3))=TRUE,"Yes","")</calculatedColumnFormula>
    </tableColumn>
    <tableColumn id="51" xr3:uid="{084CEA1A-8735-4FD5-B27A-4BFBA99858B5}" name="Ambulatory Surgical Center (24)" dataDxfId="55">
      <calculatedColumnFormula>IF(ISNUMBER(SEARCH("24",$X3))=TRUE,"Yes","")</calculatedColumnFormula>
    </tableColumn>
    <tableColumn id="52" xr3:uid="{3DCF5AEC-78E0-4E93-978C-71CFA045096B}" name="Birthing Center (25)" dataDxfId="54">
      <calculatedColumnFormula>IF(ISNUMBER(SEARCH("25",$X3))=TRUE,"Yes","")</calculatedColumnFormula>
    </tableColumn>
    <tableColumn id="53" xr3:uid="{59AE52CC-4664-4416-9F0F-60659ECA7EB6}" name="Military Treatment Facility (26)" dataDxfId="53">
      <calculatedColumnFormula>IF(ISNUMBER(SEARCH("26",$X3))=TRUE,"Yes","")</calculatedColumnFormula>
    </tableColumn>
    <tableColumn id="54" xr3:uid="{6ED03EA9-A583-46AA-AE17-C829A2B9BAD3}" name="Skilled Nursing Facility (31)" dataDxfId="52">
      <calculatedColumnFormula>IF(ISNUMBER(SEARCH("31",$X3))=TRUE,"Yes","")</calculatedColumnFormula>
    </tableColumn>
    <tableColumn id="55" xr3:uid="{C9843BC0-3D0B-4FB9-9F88-7E1539F57C8C}" name="Nursing Facility (32)" dataDxfId="51">
      <calculatedColumnFormula>IF(ISNUMBER(SEARCH("32",$X3))=TRUE,"Yes","")</calculatedColumnFormula>
    </tableColumn>
    <tableColumn id="56" xr3:uid="{485FFB47-2628-4C82-AA1C-3F8EF261283D}" name="Custodial Care Facility (33)" dataDxfId="50">
      <calculatedColumnFormula>IF(ISNUMBER(SEARCH("33",$X3))=TRUE,"Yes","")</calculatedColumnFormula>
    </tableColumn>
    <tableColumn id="57" xr3:uid="{9848BC4D-9F6A-4C67-9C56-9DCA93808CAB}" name="Hospice (34)" dataDxfId="49">
      <calculatedColumnFormula>IF(ISNUMBER(SEARCH("41",$X3))=TRUE,"Yes","")</calculatedColumnFormula>
    </tableColumn>
    <tableColumn id="58" xr3:uid="{513E2BBB-3059-4188-9DF3-C10DE78BAF8E}" name="Ambulance - Land (41)" dataDxfId="48">
      <calculatedColumnFormula>IF(ISNUMBER(SEARCH("01",$X3))=TRUE,"Yes","")</calculatedColumnFormula>
    </tableColumn>
    <tableColumn id="59" xr3:uid="{5E853EEE-D75A-42E4-B6A0-E617A5FA82DC}" name="Ambulance-Air or Water (42)" dataDxfId="47">
      <calculatedColumnFormula>IF(ISNUMBER(SEARCH("42",$X3))=TRUE,"Yes","")</calculatedColumnFormula>
    </tableColumn>
    <tableColumn id="60" xr3:uid="{3555644F-E5DA-44BB-8AB4-424A8DC56680}" name="Independent Clinic (49)" dataDxfId="46">
      <calculatedColumnFormula>IF(ISNUMBER(SEARCH("49",$X3))=TRUE,"Yes","")</calculatedColumnFormula>
    </tableColumn>
    <tableColumn id="61" xr3:uid="{15DBC292-13B1-4CBC-AFB1-D5C5768DDA79}" name="FQHC (50)" dataDxfId="45">
      <calculatedColumnFormula>IF(ISNUMBER(SEARCH("50",$X3))=TRUE,"Yes","")</calculatedColumnFormula>
    </tableColumn>
    <tableColumn id="62" xr3:uid="{32CA587F-3871-4D46-94CD-E130A2ACB508}" name="Inpatient Psychiatric Facility (51)" dataDxfId="44">
      <calculatedColumnFormula>IF(ISNUMBER(SEARCH("51",$X3))=TRUE,"Yes","")</calculatedColumnFormula>
    </tableColumn>
    <tableColumn id="63" xr3:uid="{404BE34E-87E3-4273-9CEF-D264BE7F626F}" name="Psychiatric Facility - Partial Hospitalization (52)" dataDxfId="43">
      <calculatedColumnFormula>IF(ISNUMBER(SEARCH("51",$X3))=TRUE,"Yes","")</calculatedColumnFormula>
    </tableColumn>
    <tableColumn id="64" xr3:uid="{EB030C0E-833D-4CE9-8FB8-A65EDAA32153}" name="Community Mental Health Center (53)" dataDxfId="42">
      <calculatedColumnFormula>IF(ISNUMBER(SEARCH("53",$X3))=TRUE,"Yes","")</calculatedColumnFormula>
    </tableColumn>
    <tableColumn id="65" xr3:uid="{8632016E-DE57-4E2A-96A1-F756C157B9DF}" name="Intermedicare Care Facility/ Institition for Developmental Disability (54)" dataDxfId="41">
      <calculatedColumnFormula>IF(ISNUMBER(SEARCH("54",$X3))=TRUE,"Yes","")</calculatedColumnFormula>
    </tableColumn>
    <tableColumn id="66" xr3:uid="{CE6EB09B-7979-413D-B4E9-5E8BB0534E89}" name="Residential Substance Abuse Facility (55)" dataDxfId="40">
      <calculatedColumnFormula>IF(ISNUMBER(SEARCH("55",$X3))=TRUE,"Yes","")</calculatedColumnFormula>
    </tableColumn>
    <tableColumn id="67" xr3:uid="{ED0607B2-77EF-4207-8788-383197BE62A0}" name="Psychiatric Residential Treatemnt Center (56)" dataDxfId="39">
      <calculatedColumnFormula>IF(ISNUMBER(SEARCH("56",$X3))=TRUE,"Yes","")</calculatedColumnFormula>
    </tableColumn>
    <tableColumn id="68" xr3:uid="{58C254A8-2260-43DD-B3AE-5E4093CC7922}" name="Non-Residential Substance Abuse Treatment Facility (57)" dataDxfId="38">
      <calculatedColumnFormula>IF(ISNUMBER(SEARCH("57",$X3))=TRUE,"Yes","")</calculatedColumnFormula>
    </tableColumn>
    <tableColumn id="69" xr3:uid="{9E94E77A-157F-44AE-BAD4-1271E73BB9EF}" name="Non-Residential Treatment Opioid Treatment Facility (58)" dataDxfId="37">
      <calculatedColumnFormula>IF(ISNUMBER(SEARCH("58",$X3))=TRUE,"Yes","")</calculatedColumnFormula>
    </tableColumn>
    <tableColumn id="70" xr3:uid="{EE1296F2-3853-4BC1-B707-0AA65369B5FE}" name="Mass Immunization Center (60)" dataDxfId="36">
      <calculatedColumnFormula>IF(ISNUMBER(SEARCH("60",$X3))=TRUE,"Yes","")</calculatedColumnFormula>
    </tableColumn>
    <tableColumn id="71" xr3:uid="{12FE9387-D4B4-4782-88D7-54C1AACFD58B}" name="Comprehensive Inpatient Rehabilitation Facility (61)" dataDxfId="35">
      <calculatedColumnFormula>IF(ISNUMBER(SEARCH("61",$X3))=TRUE,"Yes","")</calculatedColumnFormula>
    </tableColumn>
    <tableColumn id="72" xr3:uid="{14A5627B-31AB-4A38-87A2-9DD79C148463}" name="Comprehensive Outpatient Rehabilitation Facility (62)" dataDxfId="34">
      <calculatedColumnFormula>IF(ISNUMBER(SEARCH("62",$X3))=TRUE,"Yes","")</calculatedColumnFormula>
    </tableColumn>
    <tableColumn id="73" xr3:uid="{9B3B8701-0EC0-4811-94B4-58DEA6D6B6CA}" name="End Stage Renal Disease Treatment Facility (65)" dataDxfId="33">
      <calculatedColumnFormula>IF(ISNUMBER(SEARCH("65",$X3))=TRUE,"Yes","")</calculatedColumnFormula>
    </tableColumn>
    <tableColumn id="74" xr3:uid="{E62176EF-1D15-4F20-A2EB-95C68A2AB6DA}" name="Public Health Clinic (71)" dataDxfId="32">
      <calculatedColumnFormula>IF(ISNUMBER(SEARCH("71",$X3))=TRUE,"Yes","")</calculatedColumnFormula>
    </tableColumn>
    <tableColumn id="75" xr3:uid="{6D5AE9CA-08D4-4B78-9D16-30487B7F34B9}" name="Rural Health Clinic (72)" dataDxfId="31">
      <calculatedColumnFormula>IF(ISNUMBER(SEARCH("72",$X3))=TRUE,"Yes","")</calculatedColumnFormula>
    </tableColumn>
    <tableColumn id="76" xr3:uid="{E179FFF3-7096-4D2B-8E44-A5FCA075A593}" name="Independent Laboratory (81)" dataDxfId="30">
      <calculatedColumnFormula>IF(ISNUMBER(SEARCH("81",$X3))=TRUE,"Yes","")</calculatedColumnFormula>
    </tableColumn>
    <tableColumn id="77" xr3:uid="{0554A04B-37EF-4ED0-8C40-F8108F801894}" name="Other Place of Service (99)" dataDxfId="29">
      <calculatedColumnFormula>IF(ISNUMBER(SEARCH("99",$X3))=TRUE,"Yes","")</calculatedColumnFormula>
    </tableColumn>
    <tableColumn id="10" xr3:uid="{00000000-0010-0000-1600-00000A000000}" name="Modifiers" dataDxfId="28"/>
    <tableColumn id="92" xr3:uid="{BA3A451A-DAE3-4BA5-B3E2-69AC70609AF8}" name="27 - Multiple Outpatient Hospital Evaluation and Management (E/M) Encounters on the Same Date" dataDxfId="27">
      <calculatedColumnFormula>IF(ISNUMBER(SEARCH("27",$BW3))=TRUE,"Yes","")</calculatedColumnFormula>
    </tableColumn>
    <tableColumn id="88" xr3:uid="{1807EF7A-5FEF-4984-9EEC-70917F13539F}" name="59 - Distinct Procedural Service" dataDxfId="26">
      <calculatedColumnFormula>IF(ISNUMBER(SEARCH("59",$BW3))=TRUE,"Yes","")</calculatedColumnFormula>
    </tableColumn>
    <tableColumn id="89" xr3:uid="{F8D75FF1-07F0-4D0D-85DA-4B82F5EBC491}" name="93 - Audio only telehealth services" dataDxfId="25">
      <calculatedColumnFormula>IF(ISNUMBER(SEARCH("93",$BW3))=TRUE,"Yes","")</calculatedColumnFormula>
    </tableColumn>
    <tableColumn id="87" xr3:uid="{DE93BEDF-51BE-4C62-8B70-19FEE1F0384A}" name="95 - Synchronous Telemedicine Service Rendered Via a Real-Time Interactive Audio and Video Telecommunication System" dataDxfId="24">
      <calculatedColumnFormula>IF(ISNUMBER(SEARCH("95",$BW3))=TRUE,"Yes","")</calculatedColumnFormula>
    </tableColumn>
    <tableColumn id="90" xr3:uid="{B07EFC73-1C6D-4831-BCCD-71748369D063}" name="GC - Resident under direction of teaching physician" dataDxfId="23">
      <calculatedColumnFormula>IF(ISNUMBER(SEARCH("GC",$BW3))=TRUE,"Yes","")</calculatedColumnFormula>
    </tableColumn>
    <tableColumn id="93" xr3:uid="{CE7C1B74-3DC6-4BC1-8AB2-E6BC94172015}" name="GQ - Via asynchronous telecommunication system" dataDxfId="22">
      <calculatedColumnFormula>IF(ISNUMBER(SEARCH("GQ",$BW3))=TRUE,"Yes","")</calculatedColumnFormula>
    </tableColumn>
    <tableColumn id="94" xr3:uid="{808AF759-BA74-4E22-B0E2-48CFE7D89BB6}" name="GT - Via interactive audio and video telecommunication systems" dataDxfId="21">
      <calculatedColumnFormula>IF(ISNUMBER(SEARCH("GT",$BW3))=TRUE,"Yes","")</calculatedColumnFormula>
    </tableColumn>
    <tableColumn id="95" xr3:uid="{4887BEB7-2ECA-4101-BF48-6A3BA5DEE910}" name="HA - Child/adolescent program" dataDxfId="20">
      <calculatedColumnFormula>IF(ISNUMBER(SEARCH("HA",$BW3))=TRUE,"Yes","")</calculatedColumnFormula>
    </tableColumn>
    <tableColumn id="96" xr3:uid="{FAA6D138-FA41-4250-9D5E-B9F7A0E48E55}" name="HD - Pregnant/ Parenting women's program" dataDxfId="19">
      <calculatedColumnFormula>IF(ISNUMBER(SEARCH("HD",$BW3))=TRUE,"Yes","")</calculatedColumnFormula>
    </tableColumn>
    <tableColumn id="97" xr3:uid="{625BE5CD-E92D-4F83-881C-AC97F082E619}" name="HF - Contigency Management" dataDxfId="18">
      <calculatedColumnFormula>IF(ISNUMBER(SEARCH("HF",$BW3))=TRUE,"Yes","")</calculatedColumnFormula>
    </tableColumn>
    <tableColumn id="79" xr3:uid="{77063D10-37E6-43E5-BF2D-0AC7E039B554}" name="HG - Opioid/Narcotic Treatment Program" dataDxfId="17">
      <calculatedColumnFormula>IF(ISNUMBER(SEARCH("HG",$BW3))=TRUE,"Yes","")</calculatedColumnFormula>
    </tableColumn>
    <tableColumn id="86" xr3:uid="{2B0A6D84-1767-4C69-B7DA-BBAE1F98B412}" name="HL - Intern" dataDxfId="16">
      <calculatedColumnFormula>IF(ISNUMBER(SEARCH("HL",$BW3))=TRUE,"Yes","")</calculatedColumnFormula>
    </tableColumn>
    <tableColumn id="98" xr3:uid="{0E5CD534-4EDC-492C-84E0-660A0E7ACB16}" name="HW - Prop 30" dataDxfId="15">
      <calculatedColumnFormula>IF(ISNUMBER(SEARCH("HW",$BW3))=TRUE,"Yes","")</calculatedColumnFormula>
    </tableColumn>
    <tableColumn id="99" xr3:uid="{1493848A-283B-49CD-9BDB-344D54CCC18D}" name="SC - Service was provided via telephone or audio-only systems" dataDxfId="14">
      <calculatedColumnFormula>IF(ISNUMBER(SEARCH("SC",$BW3))=TRUE,"Yes","")</calculatedColumnFormula>
    </tableColumn>
    <tableColumn id="100" xr3:uid="{348C11F9-C990-49A0-8686-D7E51016FAA7}" name="XE - Separate encounter, a service that is distinct because it occurred during a separate encounter" dataDxfId="13">
      <calculatedColumnFormula>IF(ISNUMBER(SEARCH("XE",$BW3))=TRUE,"Yes","")</calculatedColumnFormula>
    </tableColumn>
    <tableColumn id="101" xr3:uid="{383BAB30-7965-426E-9A5F-92F6C482AD94}" name="XP - Separate practitioner, a service that is distinct because it was performed by a separate practitioner" dataDxfId="12">
      <calculatedColumnFormula>IF(ISNUMBER(SEARCH("XP",$BW3))=TRUE,"Yes","")</calculatedColumnFormula>
    </tableColumn>
    <tableColumn id="102" xr3:uid="{325A0936-8A6D-4ED5-9357-C6932AA3696D}" name="XU - Unusual non-overlapping service" dataDxfId="11">
      <calculatedColumnFormula>IF(ISNUMBER(SEARCH("XU",$BW3))=TRUE,"Yes","")</calculatedColumnFormula>
    </tableColumn>
    <tableColumn id="81" xr3:uid="{8BCCD88F-330B-4DEA-B50E-7AD18BC5F227}" name="U1 - RES ASAM 3.1" dataDxfId="10">
      <calculatedColumnFormula>IF(ISNUMBER(SEARCH("U1",$BW3))=TRUE,"Yes","")</calculatedColumnFormula>
    </tableColumn>
    <tableColumn id="82" xr3:uid="{07416A2D-C685-49D8-8D3A-FB8C42C20180}" name="U2 - RES ASAM 3.3" dataDxfId="9">
      <calculatedColumnFormula>IF(ISNUMBER(SEARCH("U2",$BW3))=TRUE,"Yes","")</calculatedColumnFormula>
    </tableColumn>
    <tableColumn id="83" xr3:uid="{9CACA625-FFC5-4B02-A8F6-2EFEAEDBC9B2}" name="U3 -RES ASAM 3.5" dataDxfId="8">
      <calculatedColumnFormula>IF(ISNUMBER(SEARCH("U3",$BW3))=TRUE,"Yes","")</calculatedColumnFormula>
    </tableColumn>
    <tableColumn id="103" xr3:uid="{E34BC4D0-AB14-4CA0-95E7-731CA657DB24}" name="U4 - Ambulatory withdrawal management without extended on-site monitoring" dataDxfId="7">
      <calculatedColumnFormula>IF(ISNUMBER(SEARCH("U4",$BW3))=TRUE,"Yes","")</calculatedColumnFormula>
    </tableColumn>
    <tableColumn id="104" xr3:uid="{ABF1C87D-E499-4AFA-A7BB-60A6EFFF3059}" name="U5 - Ambulatory withdrawal management with extended on-site monitoring" dataDxfId="6">
      <calculatedColumnFormula>IF(ISNUMBER(SEARCH("U5",$BW3))=TRUE,"Yes","")</calculatedColumnFormula>
    </tableColumn>
    <tableColumn id="105" xr3:uid="{B35017FE-4661-47D8-BFDC-9BA4D677073D}" name="U6 - Recovery Services" dataDxfId="5">
      <calculatedColumnFormula>IF(ISNUMBER(SEARCH("U6",$BW3))=TRUE,"Yes","")</calculatedColumnFormula>
    </tableColumn>
    <tableColumn id="78" xr3:uid="{3906DCDF-8F5D-4D6A-87D5-7F17C9E57A1F}" name="U7 - Outpatient Services (ODF)" dataDxfId="4">
      <calculatedColumnFormula>IF(ISNUMBER(SEARCH("U7",$BW3))=TRUE,"Yes","")</calculatedColumnFormula>
    </tableColumn>
    <tableColumn id="80" xr3:uid="{AB581387-8E60-4B13-8177-9F73D05DE216}" name="U8 - Intensive Outpatient Services (IOT)" dataDxfId="3">
      <calculatedColumnFormula>IF(ISNUMBER(SEARCH("U8",$BW3))=TRUE,"Yes","")</calculatedColumnFormula>
    </tableColumn>
    <tableColumn id="84" xr3:uid="{B0A46DF2-66E3-4685-8FDA-557D47A7856C}" name="U9 - ASAM 3.2-WM" dataDxfId="2">
      <calculatedColumnFormula>IF(ISNUMBER(SEARCH("U9",$BW3))=TRUE,"Yes","")</calculatedColumnFormula>
    </tableColumn>
    <tableColumn id="106" xr3:uid="{E49325C5-8B8F-456A-B3F8-5173D7988E05}" name="UA (ASAM OTP/NTP)" dataDxfId="1">
      <calculatedColumnFormula>IF(ISNUMBER(SEARCH("UA",$BW3))=TRUE,"Yes","")</calculatedColumnFormula>
    </tableColumn>
    <tableColumn id="85" xr3:uid="{78651927-3EC4-464C-9EAE-1A645F1247EE}" name="UB - Partial Hospitalization" dataDxfId="0">
      <calculatedColumnFormula>IF(ISNUMBER(SEARCH("UB",$BW3))=TRUE,"Yes","")</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www.dhcs.ca.gov/services/MH/Pages/MedCCC-Libr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
  <sheetViews>
    <sheetView topLeftCell="A9" workbookViewId="0">
      <selection activeCell="B46" sqref="B46:B73"/>
    </sheetView>
  </sheetViews>
  <sheetFormatPr defaultRowHeight="14.4" x14ac:dyDescent="0.55000000000000004"/>
  <cols>
    <col min="2" max="2" width="13.83984375" customWidth="1"/>
    <col min="3" max="3" width="16.83984375" customWidth="1"/>
    <col min="4" max="4" width="64.578125" bestFit="1" customWidth="1"/>
    <col min="5" max="6" width="12" customWidth="1"/>
    <col min="7" max="7" width="28.41796875" bestFit="1" customWidth="1"/>
  </cols>
  <sheetData>
    <row r="1" spans="1:7" x14ac:dyDescent="0.55000000000000004">
      <c r="A1" t="s">
        <v>0</v>
      </c>
      <c r="B1" t="s">
        <v>1</v>
      </c>
      <c r="C1" t="s">
        <v>2</v>
      </c>
      <c r="D1" t="s">
        <v>3</v>
      </c>
      <c r="E1" t="s">
        <v>4</v>
      </c>
      <c r="F1" t="s">
        <v>5</v>
      </c>
      <c r="G1" t="s">
        <v>6</v>
      </c>
    </row>
    <row r="2" spans="1:7" x14ac:dyDescent="0.55000000000000004">
      <c r="A2">
        <v>3</v>
      </c>
      <c r="B2" t="s">
        <v>7</v>
      </c>
      <c r="C2" t="s">
        <v>8</v>
      </c>
      <c r="D2" t="s">
        <v>9</v>
      </c>
      <c r="E2" t="s">
        <v>10</v>
      </c>
      <c r="F2" t="s">
        <v>11</v>
      </c>
      <c r="G2" s="2" t="s">
        <v>12</v>
      </c>
    </row>
    <row r="3" spans="1:7" x14ac:dyDescent="0.55000000000000004">
      <c r="A3">
        <v>15</v>
      </c>
      <c r="B3" t="s">
        <v>13</v>
      </c>
      <c r="C3" t="s">
        <v>8</v>
      </c>
      <c r="D3" t="s">
        <v>9</v>
      </c>
      <c r="E3" t="s">
        <v>14</v>
      </c>
      <c r="F3" t="s">
        <v>11</v>
      </c>
      <c r="G3" s="1" t="s">
        <v>12</v>
      </c>
    </row>
    <row r="4" spans="1:7" x14ac:dyDescent="0.55000000000000004">
      <c r="A4">
        <v>27</v>
      </c>
      <c r="B4" t="s">
        <v>15</v>
      </c>
      <c r="C4" t="s">
        <v>8</v>
      </c>
      <c r="D4" t="s">
        <v>9</v>
      </c>
      <c r="E4" t="s">
        <v>16</v>
      </c>
      <c r="F4" t="s">
        <v>11</v>
      </c>
      <c r="G4" s="1" t="s">
        <v>12</v>
      </c>
    </row>
    <row r="5" spans="1:7" x14ac:dyDescent="0.55000000000000004">
      <c r="A5">
        <v>40</v>
      </c>
      <c r="B5" t="s">
        <v>17</v>
      </c>
      <c r="C5" t="s">
        <v>8</v>
      </c>
      <c r="D5" t="s">
        <v>9</v>
      </c>
      <c r="E5" t="s">
        <v>18</v>
      </c>
      <c r="F5" t="s">
        <v>19</v>
      </c>
      <c r="G5" s="2" t="s">
        <v>12</v>
      </c>
    </row>
    <row r="6" spans="1:7" x14ac:dyDescent="0.55000000000000004">
      <c r="A6">
        <v>50</v>
      </c>
      <c r="B6" t="s">
        <v>20</v>
      </c>
      <c r="C6" t="s">
        <v>8</v>
      </c>
      <c r="D6" t="s">
        <v>9</v>
      </c>
      <c r="E6" t="s">
        <v>21</v>
      </c>
      <c r="F6" t="s">
        <v>11</v>
      </c>
      <c r="G6" s="2" t="s">
        <v>12</v>
      </c>
    </row>
    <row r="7" spans="1:7" x14ac:dyDescent="0.55000000000000004">
      <c r="A7">
        <v>60</v>
      </c>
      <c r="B7" t="s">
        <v>22</v>
      </c>
      <c r="C7" t="s">
        <v>8</v>
      </c>
      <c r="D7" t="s">
        <v>9</v>
      </c>
      <c r="E7" t="s">
        <v>23</v>
      </c>
      <c r="F7" t="s">
        <v>11</v>
      </c>
      <c r="G7" s="2" t="s">
        <v>12</v>
      </c>
    </row>
    <row r="8" spans="1:7" x14ac:dyDescent="0.55000000000000004">
      <c r="A8">
        <v>70</v>
      </c>
      <c r="B8" t="s">
        <v>24</v>
      </c>
      <c r="C8" t="s">
        <v>8</v>
      </c>
      <c r="D8" t="s">
        <v>9</v>
      </c>
      <c r="E8" t="s">
        <v>25</v>
      </c>
      <c r="F8" t="s">
        <v>11</v>
      </c>
      <c r="G8" s="1" t="s">
        <v>12</v>
      </c>
    </row>
    <row r="9" spans="1:7" x14ac:dyDescent="0.55000000000000004">
      <c r="A9">
        <v>80</v>
      </c>
      <c r="B9" t="s">
        <v>26</v>
      </c>
      <c r="C9" t="s">
        <v>8</v>
      </c>
      <c r="D9" t="s">
        <v>9</v>
      </c>
      <c r="E9" t="s">
        <v>27</v>
      </c>
      <c r="F9" t="s">
        <v>11</v>
      </c>
      <c r="G9" s="1" t="s">
        <v>12</v>
      </c>
    </row>
    <row r="10" spans="1:7" x14ac:dyDescent="0.55000000000000004">
      <c r="A10">
        <v>2</v>
      </c>
      <c r="B10" t="s">
        <v>7</v>
      </c>
      <c r="C10" t="s">
        <v>28</v>
      </c>
      <c r="D10" t="s">
        <v>29</v>
      </c>
      <c r="E10" t="s">
        <v>10</v>
      </c>
      <c r="F10" t="s">
        <v>11</v>
      </c>
      <c r="G10" s="1" t="s">
        <v>30</v>
      </c>
    </row>
    <row r="11" spans="1:7" x14ac:dyDescent="0.55000000000000004">
      <c r="A11">
        <v>39</v>
      </c>
      <c r="B11" t="s">
        <v>17</v>
      </c>
      <c r="C11" t="s">
        <v>28</v>
      </c>
      <c r="D11" t="s">
        <v>29</v>
      </c>
      <c r="E11" t="s">
        <v>18</v>
      </c>
      <c r="F11" t="s">
        <v>19</v>
      </c>
      <c r="G11" s="1" t="s">
        <v>30</v>
      </c>
    </row>
    <row r="12" spans="1:7" x14ac:dyDescent="0.55000000000000004">
      <c r="A12">
        <v>1</v>
      </c>
      <c r="B12" t="s">
        <v>7</v>
      </c>
      <c r="C12" t="s">
        <v>31</v>
      </c>
      <c r="D12" t="s">
        <v>32</v>
      </c>
      <c r="E12" t="s">
        <v>10</v>
      </c>
      <c r="F12" t="s">
        <v>11</v>
      </c>
      <c r="G12" s="3" t="s">
        <v>33</v>
      </c>
    </row>
    <row r="13" spans="1:7" x14ac:dyDescent="0.55000000000000004">
      <c r="A13">
        <v>38</v>
      </c>
      <c r="B13" t="s">
        <v>17</v>
      </c>
      <c r="C13" t="s">
        <v>31</v>
      </c>
      <c r="D13" t="s">
        <v>32</v>
      </c>
      <c r="E13" t="s">
        <v>18</v>
      </c>
      <c r="F13" t="s">
        <v>19</v>
      </c>
      <c r="G13" s="3" t="s">
        <v>33</v>
      </c>
    </row>
    <row r="14" spans="1:7" x14ac:dyDescent="0.55000000000000004">
      <c r="A14">
        <v>4</v>
      </c>
      <c r="B14" t="s">
        <v>7</v>
      </c>
      <c r="C14" t="s">
        <v>34</v>
      </c>
      <c r="D14" t="s">
        <v>35</v>
      </c>
      <c r="E14" t="s">
        <v>10</v>
      </c>
      <c r="F14" t="s">
        <v>11</v>
      </c>
      <c r="G14" s="1" t="s">
        <v>36</v>
      </c>
    </row>
    <row r="15" spans="1:7" x14ac:dyDescent="0.55000000000000004">
      <c r="A15">
        <v>16</v>
      </c>
      <c r="B15" t="s">
        <v>13</v>
      </c>
      <c r="C15" t="s">
        <v>34</v>
      </c>
      <c r="D15" t="s">
        <v>35</v>
      </c>
      <c r="E15" t="s">
        <v>14</v>
      </c>
      <c r="F15" t="s">
        <v>11</v>
      </c>
      <c r="G15" s="1" t="s">
        <v>36</v>
      </c>
    </row>
    <row r="16" spans="1:7" x14ac:dyDescent="0.55000000000000004">
      <c r="A16">
        <v>28</v>
      </c>
      <c r="B16" t="s">
        <v>15</v>
      </c>
      <c r="C16" t="s">
        <v>34</v>
      </c>
      <c r="D16" t="s">
        <v>35</v>
      </c>
      <c r="E16" t="s">
        <v>16</v>
      </c>
      <c r="F16" t="s">
        <v>11</v>
      </c>
      <c r="G16" s="1" t="s">
        <v>36</v>
      </c>
    </row>
    <row r="17" spans="1:7" x14ac:dyDescent="0.55000000000000004">
      <c r="A17">
        <v>41</v>
      </c>
      <c r="B17" t="s">
        <v>17</v>
      </c>
      <c r="C17" t="s">
        <v>34</v>
      </c>
      <c r="D17" t="s">
        <v>35</v>
      </c>
      <c r="E17" t="s">
        <v>18</v>
      </c>
      <c r="F17" t="s">
        <v>19</v>
      </c>
      <c r="G17" s="1" t="s">
        <v>36</v>
      </c>
    </row>
    <row r="18" spans="1:7" x14ac:dyDescent="0.55000000000000004">
      <c r="A18">
        <v>51</v>
      </c>
      <c r="B18" t="s">
        <v>20</v>
      </c>
      <c r="C18" t="s">
        <v>34</v>
      </c>
      <c r="D18" t="s">
        <v>35</v>
      </c>
      <c r="E18" t="s">
        <v>21</v>
      </c>
      <c r="F18" t="s">
        <v>11</v>
      </c>
      <c r="G18" s="1" t="s">
        <v>36</v>
      </c>
    </row>
    <row r="19" spans="1:7" x14ac:dyDescent="0.55000000000000004">
      <c r="A19">
        <v>61</v>
      </c>
      <c r="B19" t="s">
        <v>22</v>
      </c>
      <c r="C19" t="s">
        <v>34</v>
      </c>
      <c r="D19" t="s">
        <v>35</v>
      </c>
      <c r="E19" t="s">
        <v>23</v>
      </c>
      <c r="F19" t="s">
        <v>11</v>
      </c>
      <c r="G19" s="1" t="s">
        <v>36</v>
      </c>
    </row>
    <row r="20" spans="1:7" x14ac:dyDescent="0.55000000000000004">
      <c r="A20">
        <v>71</v>
      </c>
      <c r="B20" t="s">
        <v>24</v>
      </c>
      <c r="C20" t="s">
        <v>34</v>
      </c>
      <c r="D20" t="s">
        <v>35</v>
      </c>
      <c r="E20" t="s">
        <v>25</v>
      </c>
      <c r="F20" t="s">
        <v>11</v>
      </c>
      <c r="G20" s="1" t="s">
        <v>36</v>
      </c>
    </row>
    <row r="21" spans="1:7" x14ac:dyDescent="0.55000000000000004">
      <c r="A21">
        <v>81</v>
      </c>
      <c r="B21" t="s">
        <v>26</v>
      </c>
      <c r="C21" t="s">
        <v>34</v>
      </c>
      <c r="D21" t="s">
        <v>35</v>
      </c>
      <c r="E21" t="s">
        <v>27</v>
      </c>
      <c r="F21" t="s">
        <v>11</v>
      </c>
      <c r="G21" s="1" t="s">
        <v>36</v>
      </c>
    </row>
    <row r="22" spans="1:7" x14ac:dyDescent="0.55000000000000004">
      <c r="A22">
        <v>7</v>
      </c>
      <c r="B22" t="s">
        <v>7</v>
      </c>
      <c r="C22" t="s">
        <v>37</v>
      </c>
      <c r="D22" t="s">
        <v>38</v>
      </c>
      <c r="E22" t="s">
        <v>10</v>
      </c>
      <c r="F22" t="s">
        <v>11</v>
      </c>
      <c r="G22" s="1" t="s">
        <v>36</v>
      </c>
    </row>
    <row r="23" spans="1:7" x14ac:dyDescent="0.55000000000000004">
      <c r="A23">
        <v>8</v>
      </c>
      <c r="B23" t="s">
        <v>7</v>
      </c>
      <c r="C23" t="s">
        <v>39</v>
      </c>
      <c r="D23" t="s">
        <v>40</v>
      </c>
      <c r="E23" t="s">
        <v>10</v>
      </c>
      <c r="F23" t="s">
        <v>11</v>
      </c>
      <c r="G23" s="1" t="s">
        <v>36</v>
      </c>
    </row>
    <row r="24" spans="1:7" x14ac:dyDescent="0.55000000000000004">
      <c r="A24">
        <v>9</v>
      </c>
      <c r="B24" t="s">
        <v>7</v>
      </c>
      <c r="C24" t="s">
        <v>41</v>
      </c>
      <c r="D24" t="s">
        <v>42</v>
      </c>
      <c r="E24" t="s">
        <v>10</v>
      </c>
      <c r="F24" t="s">
        <v>11</v>
      </c>
      <c r="G24" s="1" t="s">
        <v>36</v>
      </c>
    </row>
    <row r="25" spans="1:7" x14ac:dyDescent="0.55000000000000004">
      <c r="A25">
        <v>19</v>
      </c>
      <c r="B25" t="s">
        <v>13</v>
      </c>
      <c r="C25" t="s">
        <v>37</v>
      </c>
      <c r="D25" t="s">
        <v>38</v>
      </c>
      <c r="E25" t="s">
        <v>14</v>
      </c>
      <c r="F25" t="s">
        <v>11</v>
      </c>
      <c r="G25" s="1" t="s">
        <v>36</v>
      </c>
    </row>
    <row r="26" spans="1:7" x14ac:dyDescent="0.55000000000000004">
      <c r="A26">
        <v>20</v>
      </c>
      <c r="B26" t="s">
        <v>13</v>
      </c>
      <c r="C26" t="s">
        <v>39</v>
      </c>
      <c r="D26" t="s">
        <v>40</v>
      </c>
      <c r="E26" t="s">
        <v>14</v>
      </c>
      <c r="F26" t="s">
        <v>11</v>
      </c>
      <c r="G26" s="1" t="s">
        <v>36</v>
      </c>
    </row>
    <row r="27" spans="1:7" x14ac:dyDescent="0.55000000000000004">
      <c r="A27">
        <v>21</v>
      </c>
      <c r="B27" t="s">
        <v>13</v>
      </c>
      <c r="C27" t="s">
        <v>41</v>
      </c>
      <c r="D27" t="s">
        <v>42</v>
      </c>
      <c r="E27" t="s">
        <v>14</v>
      </c>
      <c r="F27" t="s">
        <v>11</v>
      </c>
      <c r="G27" s="2" t="s">
        <v>36</v>
      </c>
    </row>
    <row r="28" spans="1:7" x14ac:dyDescent="0.55000000000000004">
      <c r="A28">
        <v>31</v>
      </c>
      <c r="B28" t="s">
        <v>15</v>
      </c>
      <c r="C28" t="s">
        <v>37</v>
      </c>
      <c r="D28" t="s">
        <v>38</v>
      </c>
      <c r="E28" t="s">
        <v>16</v>
      </c>
      <c r="F28" t="s">
        <v>11</v>
      </c>
      <c r="G28" s="1" t="s">
        <v>36</v>
      </c>
    </row>
    <row r="29" spans="1:7" x14ac:dyDescent="0.55000000000000004">
      <c r="A29">
        <v>32</v>
      </c>
      <c r="B29" t="s">
        <v>15</v>
      </c>
      <c r="C29" t="s">
        <v>39</v>
      </c>
      <c r="D29" t="s">
        <v>40</v>
      </c>
      <c r="E29" t="s">
        <v>16</v>
      </c>
      <c r="F29" t="s">
        <v>11</v>
      </c>
      <c r="G29" s="2" t="s">
        <v>36</v>
      </c>
    </row>
    <row r="30" spans="1:7" x14ac:dyDescent="0.55000000000000004">
      <c r="A30">
        <v>33</v>
      </c>
      <c r="B30" t="s">
        <v>15</v>
      </c>
      <c r="C30" t="s">
        <v>41</v>
      </c>
      <c r="D30" t="s">
        <v>42</v>
      </c>
      <c r="E30" t="s">
        <v>16</v>
      </c>
      <c r="F30" t="s">
        <v>11</v>
      </c>
      <c r="G30" s="2" t="s">
        <v>36</v>
      </c>
    </row>
    <row r="31" spans="1:7" x14ac:dyDescent="0.55000000000000004">
      <c r="A31">
        <v>42</v>
      </c>
      <c r="B31" t="s">
        <v>17</v>
      </c>
      <c r="C31" t="s">
        <v>43</v>
      </c>
      <c r="D31" t="s">
        <v>44</v>
      </c>
      <c r="E31" t="s">
        <v>18</v>
      </c>
      <c r="F31" t="s">
        <v>19</v>
      </c>
      <c r="G31" s="2" t="s">
        <v>36</v>
      </c>
    </row>
    <row r="32" spans="1:7" x14ac:dyDescent="0.55000000000000004">
      <c r="A32">
        <v>43</v>
      </c>
      <c r="B32" t="s">
        <v>17</v>
      </c>
      <c r="C32" t="s">
        <v>39</v>
      </c>
      <c r="D32" t="s">
        <v>40</v>
      </c>
      <c r="E32" t="s">
        <v>18</v>
      </c>
      <c r="F32" t="s">
        <v>19</v>
      </c>
      <c r="G32" s="1" t="s">
        <v>36</v>
      </c>
    </row>
    <row r="33" spans="1:7" x14ac:dyDescent="0.55000000000000004">
      <c r="A33">
        <v>44</v>
      </c>
      <c r="B33" t="s">
        <v>17</v>
      </c>
      <c r="C33" t="s">
        <v>41</v>
      </c>
      <c r="D33" t="s">
        <v>42</v>
      </c>
      <c r="E33" t="s">
        <v>18</v>
      </c>
      <c r="F33" t="s">
        <v>19</v>
      </c>
      <c r="G33" s="1" t="s">
        <v>36</v>
      </c>
    </row>
    <row r="34" spans="1:7" x14ac:dyDescent="0.55000000000000004">
      <c r="A34">
        <v>52</v>
      </c>
      <c r="B34" t="s">
        <v>20</v>
      </c>
      <c r="C34" t="s">
        <v>37</v>
      </c>
      <c r="D34" t="s">
        <v>38</v>
      </c>
      <c r="E34" t="s">
        <v>21</v>
      </c>
      <c r="F34" t="s">
        <v>11</v>
      </c>
      <c r="G34" s="1" t="s">
        <v>36</v>
      </c>
    </row>
    <row r="35" spans="1:7" x14ac:dyDescent="0.55000000000000004">
      <c r="A35">
        <v>53</v>
      </c>
      <c r="B35" t="s">
        <v>20</v>
      </c>
      <c r="C35" t="s">
        <v>39</v>
      </c>
      <c r="D35" t="s">
        <v>40</v>
      </c>
      <c r="E35" t="s">
        <v>21</v>
      </c>
      <c r="F35" t="s">
        <v>11</v>
      </c>
      <c r="G35" s="1" t="s">
        <v>36</v>
      </c>
    </row>
    <row r="36" spans="1:7" x14ac:dyDescent="0.55000000000000004">
      <c r="A36">
        <v>54</v>
      </c>
      <c r="B36" t="s">
        <v>20</v>
      </c>
      <c r="C36" t="s">
        <v>41</v>
      </c>
      <c r="D36" t="s">
        <v>42</v>
      </c>
      <c r="E36" t="s">
        <v>21</v>
      </c>
      <c r="F36" t="s">
        <v>11</v>
      </c>
      <c r="G36" s="1" t="s">
        <v>36</v>
      </c>
    </row>
    <row r="37" spans="1:7" x14ac:dyDescent="0.55000000000000004">
      <c r="A37">
        <v>62</v>
      </c>
      <c r="B37" t="s">
        <v>22</v>
      </c>
      <c r="C37" t="s">
        <v>37</v>
      </c>
      <c r="D37" t="s">
        <v>38</v>
      </c>
      <c r="E37" t="s">
        <v>23</v>
      </c>
      <c r="F37" t="s">
        <v>11</v>
      </c>
      <c r="G37" s="1" t="s">
        <v>36</v>
      </c>
    </row>
    <row r="38" spans="1:7" x14ac:dyDescent="0.55000000000000004">
      <c r="A38">
        <v>63</v>
      </c>
      <c r="B38" t="s">
        <v>22</v>
      </c>
      <c r="C38" t="s">
        <v>39</v>
      </c>
      <c r="D38" t="s">
        <v>40</v>
      </c>
      <c r="E38" t="s">
        <v>23</v>
      </c>
      <c r="F38" t="s">
        <v>11</v>
      </c>
      <c r="G38" s="1" t="s">
        <v>36</v>
      </c>
    </row>
    <row r="39" spans="1:7" x14ac:dyDescent="0.55000000000000004">
      <c r="A39">
        <v>64</v>
      </c>
      <c r="B39" t="s">
        <v>22</v>
      </c>
      <c r="C39" t="s">
        <v>41</v>
      </c>
      <c r="D39" t="s">
        <v>42</v>
      </c>
      <c r="E39" t="s">
        <v>23</v>
      </c>
      <c r="F39" t="s">
        <v>11</v>
      </c>
      <c r="G39" s="2" t="s">
        <v>36</v>
      </c>
    </row>
    <row r="40" spans="1:7" x14ac:dyDescent="0.55000000000000004">
      <c r="A40">
        <v>72</v>
      </c>
      <c r="B40" t="s">
        <v>24</v>
      </c>
      <c r="C40" t="s">
        <v>37</v>
      </c>
      <c r="D40" t="s">
        <v>38</v>
      </c>
      <c r="E40" t="s">
        <v>25</v>
      </c>
      <c r="F40" t="s">
        <v>11</v>
      </c>
      <c r="G40" s="1" t="s">
        <v>36</v>
      </c>
    </row>
    <row r="41" spans="1:7" x14ac:dyDescent="0.55000000000000004">
      <c r="A41">
        <v>73</v>
      </c>
      <c r="B41" t="s">
        <v>24</v>
      </c>
      <c r="C41" t="s">
        <v>39</v>
      </c>
      <c r="D41" t="s">
        <v>40</v>
      </c>
      <c r="E41" t="s">
        <v>25</v>
      </c>
      <c r="F41" t="s">
        <v>11</v>
      </c>
      <c r="G41" s="1" t="s">
        <v>36</v>
      </c>
    </row>
    <row r="42" spans="1:7" x14ac:dyDescent="0.55000000000000004">
      <c r="A42">
        <v>74</v>
      </c>
      <c r="B42" t="s">
        <v>24</v>
      </c>
      <c r="C42" t="s">
        <v>41</v>
      </c>
      <c r="D42" t="s">
        <v>42</v>
      </c>
      <c r="E42" t="s">
        <v>25</v>
      </c>
      <c r="F42" t="s">
        <v>11</v>
      </c>
      <c r="G42" s="2" t="s">
        <v>36</v>
      </c>
    </row>
    <row r="43" spans="1:7" x14ac:dyDescent="0.55000000000000004">
      <c r="A43">
        <v>82</v>
      </c>
      <c r="B43" t="s">
        <v>26</v>
      </c>
      <c r="C43" t="s">
        <v>37</v>
      </c>
      <c r="D43" t="s">
        <v>38</v>
      </c>
      <c r="E43" t="s">
        <v>27</v>
      </c>
      <c r="F43" t="s">
        <v>11</v>
      </c>
      <c r="G43" s="1" t="s">
        <v>36</v>
      </c>
    </row>
    <row r="44" spans="1:7" x14ac:dyDescent="0.55000000000000004">
      <c r="A44">
        <v>83</v>
      </c>
      <c r="B44" t="s">
        <v>26</v>
      </c>
      <c r="C44" t="s">
        <v>39</v>
      </c>
      <c r="D44" t="s">
        <v>40</v>
      </c>
      <c r="E44" t="s">
        <v>27</v>
      </c>
      <c r="F44" t="s">
        <v>11</v>
      </c>
      <c r="G44" s="1" t="s">
        <v>36</v>
      </c>
    </row>
    <row r="45" spans="1:7" x14ac:dyDescent="0.55000000000000004">
      <c r="A45">
        <v>84</v>
      </c>
      <c r="B45" t="s">
        <v>26</v>
      </c>
      <c r="C45" t="s">
        <v>41</v>
      </c>
      <c r="D45" t="s">
        <v>42</v>
      </c>
      <c r="E45" t="s">
        <v>27</v>
      </c>
      <c r="F45" t="s">
        <v>11</v>
      </c>
      <c r="G45" s="1" t="s">
        <v>36</v>
      </c>
    </row>
    <row r="46" spans="1:7" x14ac:dyDescent="0.55000000000000004">
      <c r="A46">
        <v>10</v>
      </c>
      <c r="B46" t="s">
        <v>7</v>
      </c>
      <c r="C46" t="s">
        <v>31</v>
      </c>
      <c r="D46" t="s">
        <v>45</v>
      </c>
      <c r="E46" t="s">
        <v>46</v>
      </c>
      <c r="F46" t="s">
        <v>10</v>
      </c>
      <c r="G46" s="1" t="s">
        <v>47</v>
      </c>
    </row>
    <row r="47" spans="1:7" x14ac:dyDescent="0.55000000000000004">
      <c r="A47">
        <v>11</v>
      </c>
      <c r="B47" t="s">
        <v>7</v>
      </c>
      <c r="C47" t="s">
        <v>28</v>
      </c>
      <c r="D47" t="s">
        <v>48</v>
      </c>
      <c r="E47" t="s">
        <v>46</v>
      </c>
      <c r="F47" t="s">
        <v>10</v>
      </c>
      <c r="G47" s="1" t="s">
        <v>47</v>
      </c>
    </row>
    <row r="48" spans="1:7" x14ac:dyDescent="0.55000000000000004">
      <c r="A48">
        <v>12</v>
      </c>
      <c r="B48" t="s">
        <v>7</v>
      </c>
      <c r="C48" t="s">
        <v>8</v>
      </c>
      <c r="D48" t="s">
        <v>49</v>
      </c>
      <c r="E48" t="s">
        <v>46</v>
      </c>
      <c r="F48" t="s">
        <v>10</v>
      </c>
      <c r="G48" s="1" t="s">
        <v>47</v>
      </c>
    </row>
    <row r="49" spans="1:7" x14ac:dyDescent="0.55000000000000004">
      <c r="A49">
        <v>13</v>
      </c>
      <c r="B49" t="s">
        <v>7</v>
      </c>
      <c r="C49" t="s">
        <v>50</v>
      </c>
      <c r="D49" t="s">
        <v>51</v>
      </c>
      <c r="E49" t="s">
        <v>46</v>
      </c>
      <c r="F49" t="s">
        <v>10</v>
      </c>
      <c r="G49" s="1" t="s">
        <v>47</v>
      </c>
    </row>
    <row r="50" spans="1:7" x14ac:dyDescent="0.55000000000000004">
      <c r="A50">
        <v>22</v>
      </c>
      <c r="B50" t="s">
        <v>13</v>
      </c>
      <c r="C50" t="s">
        <v>31</v>
      </c>
      <c r="D50" t="s">
        <v>45</v>
      </c>
      <c r="E50" t="s">
        <v>46</v>
      </c>
      <c r="F50" t="s">
        <v>14</v>
      </c>
      <c r="G50" s="2" t="s">
        <v>47</v>
      </c>
    </row>
    <row r="51" spans="1:7" x14ac:dyDescent="0.55000000000000004">
      <c r="A51">
        <v>23</v>
      </c>
      <c r="B51" t="s">
        <v>13</v>
      </c>
      <c r="C51" t="s">
        <v>28</v>
      </c>
      <c r="D51" t="s">
        <v>48</v>
      </c>
      <c r="E51" t="s">
        <v>46</v>
      </c>
      <c r="F51" t="s">
        <v>14</v>
      </c>
      <c r="G51" s="1" t="s">
        <v>47</v>
      </c>
    </row>
    <row r="52" spans="1:7" x14ac:dyDescent="0.55000000000000004">
      <c r="A52">
        <v>24</v>
      </c>
      <c r="B52" t="s">
        <v>13</v>
      </c>
      <c r="C52" t="s">
        <v>8</v>
      </c>
      <c r="D52" t="s">
        <v>49</v>
      </c>
      <c r="E52" t="s">
        <v>46</v>
      </c>
      <c r="F52" t="s">
        <v>14</v>
      </c>
      <c r="G52" s="2" t="s">
        <v>47</v>
      </c>
    </row>
    <row r="53" spans="1:7" x14ac:dyDescent="0.55000000000000004">
      <c r="A53">
        <v>25</v>
      </c>
      <c r="B53" t="s">
        <v>13</v>
      </c>
      <c r="C53" t="s">
        <v>50</v>
      </c>
      <c r="D53" t="s">
        <v>51</v>
      </c>
      <c r="E53" t="s">
        <v>46</v>
      </c>
      <c r="F53" t="s">
        <v>14</v>
      </c>
      <c r="G53" s="1" t="s">
        <v>47</v>
      </c>
    </row>
    <row r="54" spans="1:7" x14ac:dyDescent="0.55000000000000004">
      <c r="A54">
        <v>34</v>
      </c>
      <c r="B54" t="s">
        <v>15</v>
      </c>
      <c r="C54" t="s">
        <v>31</v>
      </c>
      <c r="D54" t="s">
        <v>45</v>
      </c>
      <c r="E54" t="s">
        <v>46</v>
      </c>
      <c r="F54" t="s">
        <v>16</v>
      </c>
      <c r="G54" s="1" t="s">
        <v>47</v>
      </c>
    </row>
    <row r="55" spans="1:7" x14ac:dyDescent="0.55000000000000004">
      <c r="A55">
        <v>35</v>
      </c>
      <c r="B55" t="s">
        <v>15</v>
      </c>
      <c r="C55" t="s">
        <v>28</v>
      </c>
      <c r="D55" t="s">
        <v>48</v>
      </c>
      <c r="E55" t="s">
        <v>46</v>
      </c>
      <c r="F55" t="s">
        <v>16</v>
      </c>
      <c r="G55" s="1" t="s">
        <v>47</v>
      </c>
    </row>
    <row r="56" spans="1:7" x14ac:dyDescent="0.55000000000000004">
      <c r="A56">
        <v>36</v>
      </c>
      <c r="B56" t="s">
        <v>15</v>
      </c>
      <c r="C56" t="s">
        <v>8</v>
      </c>
      <c r="D56" t="s">
        <v>49</v>
      </c>
      <c r="E56" t="s">
        <v>46</v>
      </c>
      <c r="F56" t="s">
        <v>16</v>
      </c>
      <c r="G56" s="1" t="s">
        <v>47</v>
      </c>
    </row>
    <row r="57" spans="1:7" x14ac:dyDescent="0.55000000000000004">
      <c r="A57">
        <v>37</v>
      </c>
      <c r="B57" t="s">
        <v>15</v>
      </c>
      <c r="C57" t="s">
        <v>50</v>
      </c>
      <c r="D57" t="s">
        <v>51</v>
      </c>
      <c r="E57" t="s">
        <v>46</v>
      </c>
      <c r="F57" t="s">
        <v>16</v>
      </c>
      <c r="G57" s="1" t="s">
        <v>47</v>
      </c>
    </row>
    <row r="58" spans="1:7" x14ac:dyDescent="0.55000000000000004">
      <c r="A58">
        <v>45</v>
      </c>
      <c r="B58" t="s">
        <v>17</v>
      </c>
      <c r="C58" t="s">
        <v>31</v>
      </c>
      <c r="D58" t="s">
        <v>45</v>
      </c>
      <c r="E58" t="s">
        <v>46</v>
      </c>
      <c r="F58" t="s">
        <v>18</v>
      </c>
      <c r="G58" s="1" t="s">
        <v>47</v>
      </c>
    </row>
    <row r="59" spans="1:7" x14ac:dyDescent="0.55000000000000004">
      <c r="A59">
        <v>46</v>
      </c>
      <c r="B59" t="s">
        <v>17</v>
      </c>
      <c r="C59" t="s">
        <v>28</v>
      </c>
      <c r="D59" t="s">
        <v>48</v>
      </c>
      <c r="E59" t="s">
        <v>46</v>
      </c>
      <c r="F59" t="s">
        <v>18</v>
      </c>
      <c r="G59" s="1" t="s">
        <v>47</v>
      </c>
    </row>
    <row r="60" spans="1:7" x14ac:dyDescent="0.55000000000000004">
      <c r="A60">
        <v>47</v>
      </c>
      <c r="B60" t="s">
        <v>17</v>
      </c>
      <c r="C60" t="s">
        <v>8</v>
      </c>
      <c r="D60" t="s">
        <v>49</v>
      </c>
      <c r="E60" t="s">
        <v>46</v>
      </c>
      <c r="F60" t="s">
        <v>18</v>
      </c>
      <c r="G60" s="2" t="s">
        <v>47</v>
      </c>
    </row>
    <row r="61" spans="1:7" x14ac:dyDescent="0.55000000000000004">
      <c r="A61">
        <v>48</v>
      </c>
      <c r="B61" t="s">
        <v>17</v>
      </c>
      <c r="C61" t="s">
        <v>50</v>
      </c>
      <c r="D61" t="s">
        <v>51</v>
      </c>
      <c r="E61" t="s">
        <v>46</v>
      </c>
      <c r="F61" t="s">
        <v>18</v>
      </c>
      <c r="G61" s="1" t="s">
        <v>47</v>
      </c>
    </row>
    <row r="62" spans="1:7" x14ac:dyDescent="0.55000000000000004">
      <c r="A62">
        <v>55</v>
      </c>
      <c r="B62" t="s">
        <v>20</v>
      </c>
      <c r="C62" t="s">
        <v>31</v>
      </c>
      <c r="D62" t="s">
        <v>45</v>
      </c>
      <c r="E62" t="s">
        <v>46</v>
      </c>
      <c r="F62" t="s">
        <v>21</v>
      </c>
      <c r="G62" s="2" t="s">
        <v>47</v>
      </c>
    </row>
    <row r="63" spans="1:7" x14ac:dyDescent="0.55000000000000004">
      <c r="A63">
        <v>56</v>
      </c>
      <c r="B63" t="s">
        <v>20</v>
      </c>
      <c r="C63" t="s">
        <v>28</v>
      </c>
      <c r="D63" t="s">
        <v>48</v>
      </c>
      <c r="E63" t="s">
        <v>46</v>
      </c>
      <c r="F63" t="s">
        <v>21</v>
      </c>
      <c r="G63" s="1" t="s">
        <v>47</v>
      </c>
    </row>
    <row r="64" spans="1:7" x14ac:dyDescent="0.55000000000000004">
      <c r="A64">
        <v>57</v>
      </c>
      <c r="B64" t="s">
        <v>20</v>
      </c>
      <c r="C64" t="s">
        <v>8</v>
      </c>
      <c r="D64" t="s">
        <v>49</v>
      </c>
      <c r="E64" t="s">
        <v>46</v>
      </c>
      <c r="F64" t="s">
        <v>21</v>
      </c>
      <c r="G64" s="1" t="s">
        <v>47</v>
      </c>
    </row>
    <row r="65" spans="1:7" x14ac:dyDescent="0.55000000000000004">
      <c r="A65">
        <v>58</v>
      </c>
      <c r="B65" t="s">
        <v>20</v>
      </c>
      <c r="C65" t="s">
        <v>50</v>
      </c>
      <c r="D65" t="s">
        <v>51</v>
      </c>
      <c r="E65" t="s">
        <v>46</v>
      </c>
      <c r="F65" t="s">
        <v>21</v>
      </c>
      <c r="G65" s="1" t="s">
        <v>47</v>
      </c>
    </row>
    <row r="66" spans="1:7" x14ac:dyDescent="0.55000000000000004">
      <c r="A66">
        <v>65</v>
      </c>
      <c r="B66" t="s">
        <v>22</v>
      </c>
      <c r="C66" t="s">
        <v>31</v>
      </c>
      <c r="D66" t="s">
        <v>45</v>
      </c>
      <c r="E66" t="s">
        <v>46</v>
      </c>
      <c r="F66" t="s">
        <v>23</v>
      </c>
      <c r="G66" s="1" t="s">
        <v>47</v>
      </c>
    </row>
    <row r="67" spans="1:7" x14ac:dyDescent="0.55000000000000004">
      <c r="A67">
        <v>66</v>
      </c>
      <c r="B67" t="s">
        <v>22</v>
      </c>
      <c r="C67" t="s">
        <v>28</v>
      </c>
      <c r="D67" t="s">
        <v>48</v>
      </c>
      <c r="E67" t="s">
        <v>46</v>
      </c>
      <c r="F67" t="s">
        <v>23</v>
      </c>
      <c r="G67" s="1" t="s">
        <v>47</v>
      </c>
    </row>
    <row r="68" spans="1:7" x14ac:dyDescent="0.55000000000000004">
      <c r="A68">
        <v>67</v>
      </c>
      <c r="B68" t="s">
        <v>22</v>
      </c>
      <c r="C68" t="s">
        <v>8</v>
      </c>
      <c r="D68" t="s">
        <v>49</v>
      </c>
      <c r="E68" t="s">
        <v>46</v>
      </c>
      <c r="F68" t="s">
        <v>23</v>
      </c>
      <c r="G68" s="1" t="s">
        <v>47</v>
      </c>
    </row>
    <row r="69" spans="1:7" x14ac:dyDescent="0.55000000000000004">
      <c r="A69">
        <v>68</v>
      </c>
      <c r="B69" t="s">
        <v>22</v>
      </c>
      <c r="C69" t="s">
        <v>50</v>
      </c>
      <c r="D69" t="s">
        <v>51</v>
      </c>
      <c r="E69" t="s">
        <v>46</v>
      </c>
      <c r="F69" t="s">
        <v>23</v>
      </c>
      <c r="G69" s="1" t="s">
        <v>47</v>
      </c>
    </row>
    <row r="70" spans="1:7" x14ac:dyDescent="0.55000000000000004">
      <c r="A70">
        <v>75</v>
      </c>
      <c r="B70" t="s">
        <v>24</v>
      </c>
      <c r="C70" t="s">
        <v>31</v>
      </c>
      <c r="D70" t="s">
        <v>45</v>
      </c>
      <c r="E70" t="s">
        <v>46</v>
      </c>
      <c r="F70" t="s">
        <v>25</v>
      </c>
      <c r="G70" s="2" t="s">
        <v>47</v>
      </c>
    </row>
    <row r="71" spans="1:7" x14ac:dyDescent="0.55000000000000004">
      <c r="A71">
        <v>76</v>
      </c>
      <c r="B71" t="s">
        <v>24</v>
      </c>
      <c r="C71" t="s">
        <v>28</v>
      </c>
      <c r="D71" t="s">
        <v>48</v>
      </c>
      <c r="E71" t="s">
        <v>46</v>
      </c>
      <c r="F71" t="s">
        <v>25</v>
      </c>
      <c r="G71" s="1" t="s">
        <v>47</v>
      </c>
    </row>
    <row r="72" spans="1:7" x14ac:dyDescent="0.55000000000000004">
      <c r="A72">
        <v>77</v>
      </c>
      <c r="B72" t="s">
        <v>24</v>
      </c>
      <c r="C72" t="s">
        <v>8</v>
      </c>
      <c r="D72" t="s">
        <v>49</v>
      </c>
      <c r="E72" t="s">
        <v>46</v>
      </c>
      <c r="F72" t="s">
        <v>25</v>
      </c>
      <c r="G72" s="2" t="s">
        <v>47</v>
      </c>
    </row>
    <row r="73" spans="1:7" x14ac:dyDescent="0.55000000000000004">
      <c r="A73">
        <v>78</v>
      </c>
      <c r="B73" t="s">
        <v>24</v>
      </c>
      <c r="C73" t="s">
        <v>50</v>
      </c>
      <c r="D73" t="s">
        <v>51</v>
      </c>
      <c r="E73" t="s">
        <v>46</v>
      </c>
      <c r="F73" t="s">
        <v>25</v>
      </c>
      <c r="G73" s="1" t="s">
        <v>47</v>
      </c>
    </row>
    <row r="74" spans="1:7" x14ac:dyDescent="0.55000000000000004">
      <c r="A74">
        <v>5</v>
      </c>
      <c r="B74" t="s">
        <v>7</v>
      </c>
      <c r="C74" t="s">
        <v>52</v>
      </c>
      <c r="D74" t="s">
        <v>53</v>
      </c>
      <c r="E74" t="s">
        <v>10</v>
      </c>
      <c r="F74" t="s">
        <v>54</v>
      </c>
      <c r="G74" s="3"/>
    </row>
    <row r="75" spans="1:7" x14ac:dyDescent="0.55000000000000004">
      <c r="A75">
        <v>6</v>
      </c>
      <c r="B75" t="s">
        <v>7</v>
      </c>
      <c r="C75" t="s">
        <v>52</v>
      </c>
      <c r="D75" t="s">
        <v>55</v>
      </c>
      <c r="E75" t="s">
        <v>10</v>
      </c>
      <c r="F75" t="s">
        <v>56</v>
      </c>
      <c r="G75" s="3"/>
    </row>
    <row r="76" spans="1:7" x14ac:dyDescent="0.55000000000000004">
      <c r="A76">
        <v>14</v>
      </c>
      <c r="B76" t="s">
        <v>13</v>
      </c>
      <c r="C76" t="s">
        <v>57</v>
      </c>
      <c r="D76" t="s">
        <v>58</v>
      </c>
      <c r="E76" t="s">
        <v>14</v>
      </c>
      <c r="F76" t="s">
        <v>11</v>
      </c>
      <c r="G76" s="3"/>
    </row>
    <row r="77" spans="1:7" x14ac:dyDescent="0.55000000000000004">
      <c r="A77">
        <v>17</v>
      </c>
      <c r="B77" t="s">
        <v>13</v>
      </c>
      <c r="C77" t="s">
        <v>52</v>
      </c>
      <c r="D77" t="s">
        <v>53</v>
      </c>
      <c r="E77" t="s">
        <v>14</v>
      </c>
      <c r="F77" t="s">
        <v>54</v>
      </c>
      <c r="G77" s="3"/>
    </row>
    <row r="78" spans="1:7" x14ac:dyDescent="0.55000000000000004">
      <c r="A78">
        <v>18</v>
      </c>
      <c r="B78" t="s">
        <v>13</v>
      </c>
      <c r="C78" t="s">
        <v>52</v>
      </c>
      <c r="D78" t="s">
        <v>55</v>
      </c>
      <c r="E78" t="s">
        <v>14</v>
      </c>
      <c r="F78" t="s">
        <v>56</v>
      </c>
      <c r="G78" s="3"/>
    </row>
    <row r="79" spans="1:7" x14ac:dyDescent="0.55000000000000004">
      <c r="A79">
        <v>26</v>
      </c>
      <c r="B79" t="s">
        <v>15</v>
      </c>
      <c r="C79" t="s">
        <v>59</v>
      </c>
      <c r="D79" t="s">
        <v>60</v>
      </c>
      <c r="E79" t="s">
        <v>16</v>
      </c>
      <c r="F79" t="s">
        <v>11</v>
      </c>
      <c r="G79" s="3"/>
    </row>
    <row r="80" spans="1:7" x14ac:dyDescent="0.55000000000000004">
      <c r="A80">
        <v>29</v>
      </c>
      <c r="B80" t="s">
        <v>15</v>
      </c>
      <c r="C80" t="s">
        <v>52</v>
      </c>
      <c r="D80" t="s">
        <v>53</v>
      </c>
      <c r="E80" t="s">
        <v>16</v>
      </c>
      <c r="F80" t="s">
        <v>54</v>
      </c>
    </row>
    <row r="81" spans="1:7" x14ac:dyDescent="0.55000000000000004">
      <c r="A81">
        <v>30</v>
      </c>
      <c r="B81" t="s">
        <v>15</v>
      </c>
      <c r="C81" t="s">
        <v>52</v>
      </c>
      <c r="D81" t="s">
        <v>55</v>
      </c>
      <c r="E81" t="s">
        <v>16</v>
      </c>
      <c r="F81" t="s">
        <v>56</v>
      </c>
      <c r="G81" s="3"/>
    </row>
    <row r="82" spans="1:7" x14ac:dyDescent="0.55000000000000004">
      <c r="A82">
        <v>49</v>
      </c>
      <c r="B82" t="s">
        <v>20</v>
      </c>
      <c r="C82" t="s">
        <v>61</v>
      </c>
      <c r="D82" t="s">
        <v>62</v>
      </c>
      <c r="E82" t="s">
        <v>21</v>
      </c>
      <c r="F82" t="s">
        <v>11</v>
      </c>
    </row>
    <row r="83" spans="1:7" x14ac:dyDescent="0.55000000000000004">
      <c r="A83">
        <v>59</v>
      </c>
      <c r="B83" t="s">
        <v>22</v>
      </c>
      <c r="C83" t="s">
        <v>61</v>
      </c>
      <c r="D83" t="s">
        <v>62</v>
      </c>
      <c r="E83" t="s">
        <v>23</v>
      </c>
      <c r="F83" t="s">
        <v>11</v>
      </c>
      <c r="G83" s="3"/>
    </row>
    <row r="84" spans="1:7" x14ac:dyDescent="0.55000000000000004">
      <c r="A84">
        <v>69</v>
      </c>
      <c r="B84" t="s">
        <v>24</v>
      </c>
      <c r="C84" t="s">
        <v>61</v>
      </c>
      <c r="D84" t="s">
        <v>62</v>
      </c>
      <c r="E84" t="s">
        <v>25</v>
      </c>
      <c r="F84" t="s">
        <v>11</v>
      </c>
      <c r="G84" s="3"/>
    </row>
    <row r="85" spans="1:7" x14ac:dyDescent="0.55000000000000004">
      <c r="A85">
        <v>79</v>
      </c>
      <c r="B85" t="s">
        <v>26</v>
      </c>
      <c r="C85" t="s">
        <v>63</v>
      </c>
      <c r="D85" t="s">
        <v>64</v>
      </c>
      <c r="E85" t="s">
        <v>27</v>
      </c>
      <c r="F85" t="s">
        <v>11</v>
      </c>
      <c r="G85" s="3"/>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5"/>
  <sheetViews>
    <sheetView workbookViewId="0">
      <selection activeCell="A5" sqref="A5"/>
    </sheetView>
  </sheetViews>
  <sheetFormatPr defaultRowHeight="14.4" x14ac:dyDescent="0.55000000000000004"/>
  <cols>
    <col min="1" max="1" width="23.68359375" customWidth="1"/>
    <col min="2" max="2" width="64.578125" bestFit="1" customWidth="1"/>
    <col min="3" max="4" width="12" customWidth="1"/>
    <col min="5" max="5" width="28.41796875" bestFit="1" customWidth="1"/>
  </cols>
  <sheetData>
    <row r="1" spans="1:5" x14ac:dyDescent="0.55000000000000004">
      <c r="A1" t="s">
        <v>3</v>
      </c>
      <c r="B1" t="s">
        <v>2</v>
      </c>
      <c r="C1" t="s">
        <v>4</v>
      </c>
      <c r="D1" t="s">
        <v>5</v>
      </c>
      <c r="E1" t="s">
        <v>6</v>
      </c>
    </row>
    <row r="2" spans="1:5" x14ac:dyDescent="0.55000000000000004">
      <c r="A2" t="s">
        <v>9</v>
      </c>
      <c r="B2" t="s">
        <v>8</v>
      </c>
      <c r="C2" t="s">
        <v>10</v>
      </c>
      <c r="D2" t="s">
        <v>11</v>
      </c>
      <c r="E2" s="2" t="s">
        <v>12</v>
      </c>
    </row>
    <row r="3" spans="1:5" x14ac:dyDescent="0.55000000000000004">
      <c r="A3" t="s">
        <v>9</v>
      </c>
      <c r="B3" t="s">
        <v>8</v>
      </c>
      <c r="C3" t="s">
        <v>14</v>
      </c>
      <c r="D3" t="s">
        <v>11</v>
      </c>
      <c r="E3" s="1" t="s">
        <v>12</v>
      </c>
    </row>
    <row r="4" spans="1:5" x14ac:dyDescent="0.55000000000000004">
      <c r="A4" t="s">
        <v>9</v>
      </c>
      <c r="B4" t="s">
        <v>8</v>
      </c>
      <c r="C4" t="s">
        <v>16</v>
      </c>
      <c r="D4" t="s">
        <v>11</v>
      </c>
      <c r="E4" s="1" t="s">
        <v>12</v>
      </c>
    </row>
    <row r="5" spans="1:5" x14ac:dyDescent="0.55000000000000004">
      <c r="A5" t="s">
        <v>9</v>
      </c>
      <c r="B5" t="s">
        <v>8</v>
      </c>
      <c r="C5" t="s">
        <v>18</v>
      </c>
      <c r="D5" t="s">
        <v>19</v>
      </c>
      <c r="E5" s="2" t="s">
        <v>12</v>
      </c>
    </row>
    <row r="6" spans="1:5" x14ac:dyDescent="0.55000000000000004">
      <c r="A6" t="s">
        <v>9</v>
      </c>
      <c r="B6" t="s">
        <v>8</v>
      </c>
      <c r="C6" t="s">
        <v>21</v>
      </c>
      <c r="D6" t="s">
        <v>11</v>
      </c>
      <c r="E6" s="2" t="s">
        <v>12</v>
      </c>
    </row>
    <row r="7" spans="1:5" x14ac:dyDescent="0.55000000000000004">
      <c r="A7" t="s">
        <v>9</v>
      </c>
      <c r="B7" t="s">
        <v>8</v>
      </c>
      <c r="C7" t="s">
        <v>23</v>
      </c>
      <c r="D7" t="s">
        <v>11</v>
      </c>
      <c r="E7" s="2" t="s">
        <v>12</v>
      </c>
    </row>
    <row r="8" spans="1:5" x14ac:dyDescent="0.55000000000000004">
      <c r="A8" t="s">
        <v>9</v>
      </c>
      <c r="B8" t="s">
        <v>8</v>
      </c>
      <c r="C8" t="s">
        <v>25</v>
      </c>
      <c r="D8" t="s">
        <v>11</v>
      </c>
      <c r="E8" s="1" t="s">
        <v>12</v>
      </c>
    </row>
    <row r="9" spans="1:5" x14ac:dyDescent="0.55000000000000004">
      <c r="A9" t="s">
        <v>9</v>
      </c>
      <c r="B9" t="s">
        <v>8</v>
      </c>
      <c r="C9" t="s">
        <v>27</v>
      </c>
      <c r="D9" t="s">
        <v>11</v>
      </c>
      <c r="E9" s="1" t="s">
        <v>12</v>
      </c>
    </row>
    <row r="10" spans="1:5" x14ac:dyDescent="0.55000000000000004">
      <c r="A10" t="s">
        <v>29</v>
      </c>
      <c r="B10" t="s">
        <v>28</v>
      </c>
      <c r="C10" t="s">
        <v>10</v>
      </c>
      <c r="D10" t="s">
        <v>11</v>
      </c>
      <c r="E10" s="1" t="s">
        <v>30</v>
      </c>
    </row>
    <row r="11" spans="1:5" x14ac:dyDescent="0.55000000000000004">
      <c r="A11" t="s">
        <v>29</v>
      </c>
      <c r="B11" t="s">
        <v>28</v>
      </c>
      <c r="C11" t="s">
        <v>18</v>
      </c>
      <c r="D11" t="s">
        <v>19</v>
      </c>
      <c r="E11" s="1" t="s">
        <v>30</v>
      </c>
    </row>
    <row r="12" spans="1:5" x14ac:dyDescent="0.55000000000000004">
      <c r="A12" t="s">
        <v>32</v>
      </c>
      <c r="B12" t="s">
        <v>31</v>
      </c>
      <c r="C12" t="s">
        <v>10</v>
      </c>
      <c r="D12" t="s">
        <v>11</v>
      </c>
      <c r="E12" s="3" t="s">
        <v>33</v>
      </c>
    </row>
    <row r="13" spans="1:5" x14ac:dyDescent="0.55000000000000004">
      <c r="A13" t="s">
        <v>32</v>
      </c>
      <c r="B13" t="s">
        <v>31</v>
      </c>
      <c r="C13" t="s">
        <v>18</v>
      </c>
      <c r="D13" t="s">
        <v>19</v>
      </c>
      <c r="E13" s="3" t="s">
        <v>33</v>
      </c>
    </row>
    <row r="14" spans="1:5" x14ac:dyDescent="0.55000000000000004">
      <c r="A14" t="s">
        <v>35</v>
      </c>
      <c r="B14" t="s">
        <v>34</v>
      </c>
      <c r="C14" t="s">
        <v>10</v>
      </c>
      <c r="D14" t="s">
        <v>11</v>
      </c>
      <c r="E14" s="3" t="s">
        <v>65</v>
      </c>
    </row>
    <row r="15" spans="1:5" x14ac:dyDescent="0.55000000000000004">
      <c r="A15" t="s">
        <v>35</v>
      </c>
      <c r="B15" t="s">
        <v>34</v>
      </c>
      <c r="C15" t="s">
        <v>14</v>
      </c>
      <c r="D15" t="s">
        <v>11</v>
      </c>
      <c r="E15" t="s">
        <v>65</v>
      </c>
    </row>
    <row r="16" spans="1:5" x14ac:dyDescent="0.55000000000000004">
      <c r="A16" t="s">
        <v>35</v>
      </c>
      <c r="B16" t="s">
        <v>34</v>
      </c>
      <c r="C16" t="s">
        <v>16</v>
      </c>
      <c r="D16" t="s">
        <v>11</v>
      </c>
      <c r="E16" s="3" t="s">
        <v>65</v>
      </c>
    </row>
    <row r="17" spans="1:5" x14ac:dyDescent="0.55000000000000004">
      <c r="A17" t="s">
        <v>35</v>
      </c>
      <c r="B17" t="s">
        <v>34</v>
      </c>
      <c r="C17" t="s">
        <v>18</v>
      </c>
      <c r="D17" t="s">
        <v>19</v>
      </c>
      <c r="E17" t="s">
        <v>65</v>
      </c>
    </row>
    <row r="18" spans="1:5" x14ac:dyDescent="0.55000000000000004">
      <c r="A18" t="s">
        <v>35</v>
      </c>
      <c r="B18" t="s">
        <v>34</v>
      </c>
      <c r="C18" t="s">
        <v>21</v>
      </c>
      <c r="D18" t="s">
        <v>11</v>
      </c>
      <c r="E18" t="s">
        <v>65</v>
      </c>
    </row>
    <row r="19" spans="1:5" x14ac:dyDescent="0.55000000000000004">
      <c r="A19" t="s">
        <v>35</v>
      </c>
      <c r="B19" t="s">
        <v>34</v>
      </c>
      <c r="C19" t="s">
        <v>23</v>
      </c>
      <c r="D19" t="s">
        <v>11</v>
      </c>
      <c r="E19" t="s">
        <v>65</v>
      </c>
    </row>
    <row r="20" spans="1:5" x14ac:dyDescent="0.55000000000000004">
      <c r="A20" t="s">
        <v>35</v>
      </c>
      <c r="B20" t="s">
        <v>34</v>
      </c>
      <c r="C20" t="s">
        <v>25</v>
      </c>
      <c r="D20" t="s">
        <v>11</v>
      </c>
      <c r="E20" s="3" t="s">
        <v>65</v>
      </c>
    </row>
    <row r="21" spans="1:5" x14ac:dyDescent="0.55000000000000004">
      <c r="A21" t="s">
        <v>35</v>
      </c>
      <c r="B21" t="s">
        <v>34</v>
      </c>
      <c r="C21" t="s">
        <v>27</v>
      </c>
      <c r="D21" t="s">
        <v>11</v>
      </c>
      <c r="E21" s="3" t="s">
        <v>65</v>
      </c>
    </row>
    <row r="22" spans="1:5" x14ac:dyDescent="0.55000000000000004">
      <c r="A22" t="s">
        <v>38</v>
      </c>
      <c r="B22" t="s">
        <v>37</v>
      </c>
      <c r="C22" t="s">
        <v>10</v>
      </c>
      <c r="D22" t="s">
        <v>11</v>
      </c>
      <c r="E22" s="1" t="s">
        <v>36</v>
      </c>
    </row>
    <row r="23" spans="1:5" x14ac:dyDescent="0.55000000000000004">
      <c r="A23" t="s">
        <v>40</v>
      </c>
      <c r="B23" t="s">
        <v>39</v>
      </c>
      <c r="C23" t="s">
        <v>10</v>
      </c>
      <c r="D23" t="s">
        <v>11</v>
      </c>
      <c r="E23" s="1" t="s">
        <v>36</v>
      </c>
    </row>
    <row r="24" spans="1:5" x14ac:dyDescent="0.55000000000000004">
      <c r="A24" t="s">
        <v>42</v>
      </c>
      <c r="B24" t="s">
        <v>41</v>
      </c>
      <c r="C24" t="s">
        <v>10</v>
      </c>
      <c r="D24" t="s">
        <v>11</v>
      </c>
      <c r="E24" s="1" t="s">
        <v>36</v>
      </c>
    </row>
    <row r="25" spans="1:5" x14ac:dyDescent="0.55000000000000004">
      <c r="A25" t="s">
        <v>38</v>
      </c>
      <c r="B25" t="s">
        <v>37</v>
      </c>
      <c r="C25" t="s">
        <v>14</v>
      </c>
      <c r="D25" t="s">
        <v>11</v>
      </c>
      <c r="E25" s="1" t="s">
        <v>36</v>
      </c>
    </row>
    <row r="26" spans="1:5" x14ac:dyDescent="0.55000000000000004">
      <c r="A26" t="s">
        <v>40</v>
      </c>
      <c r="B26" t="s">
        <v>39</v>
      </c>
      <c r="C26" t="s">
        <v>14</v>
      </c>
      <c r="D26" t="s">
        <v>11</v>
      </c>
      <c r="E26" s="1" t="s">
        <v>36</v>
      </c>
    </row>
    <row r="27" spans="1:5" x14ac:dyDescent="0.55000000000000004">
      <c r="A27" t="s">
        <v>42</v>
      </c>
      <c r="B27" t="s">
        <v>41</v>
      </c>
      <c r="C27" t="s">
        <v>14</v>
      </c>
      <c r="D27" t="s">
        <v>11</v>
      </c>
      <c r="E27" s="2" t="s">
        <v>36</v>
      </c>
    </row>
    <row r="28" spans="1:5" x14ac:dyDescent="0.55000000000000004">
      <c r="A28" t="s">
        <v>38</v>
      </c>
      <c r="B28" t="s">
        <v>37</v>
      </c>
      <c r="C28" t="s">
        <v>16</v>
      </c>
      <c r="D28" t="s">
        <v>11</v>
      </c>
      <c r="E28" s="1" t="s">
        <v>36</v>
      </c>
    </row>
    <row r="29" spans="1:5" x14ac:dyDescent="0.55000000000000004">
      <c r="A29" t="s">
        <v>40</v>
      </c>
      <c r="B29" t="s">
        <v>39</v>
      </c>
      <c r="C29" t="s">
        <v>16</v>
      </c>
      <c r="D29" t="s">
        <v>11</v>
      </c>
      <c r="E29" s="2" t="s">
        <v>36</v>
      </c>
    </row>
    <row r="30" spans="1:5" x14ac:dyDescent="0.55000000000000004">
      <c r="A30" t="s">
        <v>42</v>
      </c>
      <c r="B30" t="s">
        <v>41</v>
      </c>
      <c r="C30" t="s">
        <v>16</v>
      </c>
      <c r="D30" t="s">
        <v>11</v>
      </c>
      <c r="E30" s="2" t="s">
        <v>36</v>
      </c>
    </row>
    <row r="31" spans="1:5" x14ac:dyDescent="0.55000000000000004">
      <c r="A31" t="s">
        <v>44</v>
      </c>
      <c r="B31" t="s">
        <v>43</v>
      </c>
      <c r="C31" t="s">
        <v>18</v>
      </c>
      <c r="D31" t="s">
        <v>19</v>
      </c>
      <c r="E31" s="2" t="s">
        <v>36</v>
      </c>
    </row>
    <row r="32" spans="1:5" x14ac:dyDescent="0.55000000000000004">
      <c r="A32" t="s">
        <v>40</v>
      </c>
      <c r="B32" t="s">
        <v>39</v>
      </c>
      <c r="C32" t="s">
        <v>18</v>
      </c>
      <c r="D32" t="s">
        <v>19</v>
      </c>
      <c r="E32" s="1" t="s">
        <v>36</v>
      </c>
    </row>
    <row r="33" spans="1:5" x14ac:dyDescent="0.55000000000000004">
      <c r="A33" t="s">
        <v>42</v>
      </c>
      <c r="B33" t="s">
        <v>41</v>
      </c>
      <c r="C33" t="s">
        <v>18</v>
      </c>
      <c r="D33" t="s">
        <v>19</v>
      </c>
      <c r="E33" s="1" t="s">
        <v>36</v>
      </c>
    </row>
    <row r="34" spans="1:5" x14ac:dyDescent="0.55000000000000004">
      <c r="A34" t="s">
        <v>38</v>
      </c>
      <c r="B34" t="s">
        <v>37</v>
      </c>
      <c r="C34" t="s">
        <v>21</v>
      </c>
      <c r="D34" t="s">
        <v>11</v>
      </c>
      <c r="E34" s="1" t="s">
        <v>36</v>
      </c>
    </row>
    <row r="35" spans="1:5" x14ac:dyDescent="0.55000000000000004">
      <c r="A35" t="s">
        <v>40</v>
      </c>
      <c r="B35" t="s">
        <v>39</v>
      </c>
      <c r="C35" t="s">
        <v>21</v>
      </c>
      <c r="D35" t="s">
        <v>11</v>
      </c>
      <c r="E35" s="1" t="s">
        <v>36</v>
      </c>
    </row>
    <row r="36" spans="1:5" x14ac:dyDescent="0.55000000000000004">
      <c r="A36" t="s">
        <v>42</v>
      </c>
      <c r="B36" t="s">
        <v>41</v>
      </c>
      <c r="C36" t="s">
        <v>21</v>
      </c>
      <c r="D36" t="s">
        <v>11</v>
      </c>
      <c r="E36" s="1" t="s">
        <v>36</v>
      </c>
    </row>
    <row r="37" spans="1:5" x14ac:dyDescent="0.55000000000000004">
      <c r="A37" t="s">
        <v>38</v>
      </c>
      <c r="B37" t="s">
        <v>37</v>
      </c>
      <c r="C37" t="s">
        <v>23</v>
      </c>
      <c r="D37" t="s">
        <v>11</v>
      </c>
      <c r="E37" s="1" t="s">
        <v>36</v>
      </c>
    </row>
    <row r="38" spans="1:5" x14ac:dyDescent="0.55000000000000004">
      <c r="A38" t="s">
        <v>40</v>
      </c>
      <c r="B38" t="s">
        <v>39</v>
      </c>
      <c r="C38" t="s">
        <v>23</v>
      </c>
      <c r="D38" t="s">
        <v>11</v>
      </c>
      <c r="E38" s="1" t="s">
        <v>36</v>
      </c>
    </row>
    <row r="39" spans="1:5" x14ac:dyDescent="0.55000000000000004">
      <c r="A39" t="s">
        <v>42</v>
      </c>
      <c r="B39" t="s">
        <v>41</v>
      </c>
      <c r="C39" t="s">
        <v>23</v>
      </c>
      <c r="D39" t="s">
        <v>11</v>
      </c>
      <c r="E39" s="2" t="s">
        <v>36</v>
      </c>
    </row>
    <row r="40" spans="1:5" x14ac:dyDescent="0.55000000000000004">
      <c r="A40" t="s">
        <v>38</v>
      </c>
      <c r="B40" t="s">
        <v>37</v>
      </c>
      <c r="C40" t="s">
        <v>25</v>
      </c>
      <c r="D40" t="s">
        <v>11</v>
      </c>
      <c r="E40" s="1" t="s">
        <v>36</v>
      </c>
    </row>
    <row r="41" spans="1:5" x14ac:dyDescent="0.55000000000000004">
      <c r="A41" t="s">
        <v>40</v>
      </c>
      <c r="B41" t="s">
        <v>39</v>
      </c>
      <c r="C41" t="s">
        <v>25</v>
      </c>
      <c r="D41" t="s">
        <v>11</v>
      </c>
      <c r="E41" s="1" t="s">
        <v>36</v>
      </c>
    </row>
    <row r="42" spans="1:5" x14ac:dyDescent="0.55000000000000004">
      <c r="A42" t="s">
        <v>42</v>
      </c>
      <c r="B42" t="s">
        <v>41</v>
      </c>
      <c r="C42" t="s">
        <v>25</v>
      </c>
      <c r="D42" t="s">
        <v>11</v>
      </c>
      <c r="E42" s="2" t="s">
        <v>36</v>
      </c>
    </row>
    <row r="43" spans="1:5" x14ac:dyDescent="0.55000000000000004">
      <c r="A43" t="s">
        <v>38</v>
      </c>
      <c r="B43" t="s">
        <v>37</v>
      </c>
      <c r="C43" t="s">
        <v>27</v>
      </c>
      <c r="D43" t="s">
        <v>11</v>
      </c>
      <c r="E43" s="1" t="s">
        <v>36</v>
      </c>
    </row>
    <row r="44" spans="1:5" x14ac:dyDescent="0.55000000000000004">
      <c r="A44" t="s">
        <v>40</v>
      </c>
      <c r="B44" t="s">
        <v>39</v>
      </c>
      <c r="C44" t="s">
        <v>27</v>
      </c>
      <c r="D44" t="s">
        <v>11</v>
      </c>
      <c r="E44" s="1" t="s">
        <v>36</v>
      </c>
    </row>
    <row r="45" spans="1:5" x14ac:dyDescent="0.55000000000000004">
      <c r="A45" t="s">
        <v>42</v>
      </c>
      <c r="B45" t="s">
        <v>41</v>
      </c>
      <c r="C45" t="s">
        <v>27</v>
      </c>
      <c r="D45" t="s">
        <v>11</v>
      </c>
      <c r="E45" s="1" t="s">
        <v>36</v>
      </c>
    </row>
    <row r="46" spans="1:5" x14ac:dyDescent="0.55000000000000004">
      <c r="A46" t="s">
        <v>45</v>
      </c>
      <c r="B46" t="s">
        <v>31</v>
      </c>
      <c r="C46" t="s">
        <v>46</v>
      </c>
      <c r="D46" t="s">
        <v>10</v>
      </c>
      <c r="E46" s="1" t="s">
        <v>47</v>
      </c>
    </row>
    <row r="47" spans="1:5" x14ac:dyDescent="0.55000000000000004">
      <c r="A47" t="s">
        <v>48</v>
      </c>
      <c r="B47" t="s">
        <v>28</v>
      </c>
      <c r="C47" t="s">
        <v>46</v>
      </c>
      <c r="D47" t="s">
        <v>10</v>
      </c>
      <c r="E47" s="1" t="s">
        <v>47</v>
      </c>
    </row>
    <row r="48" spans="1:5" x14ac:dyDescent="0.55000000000000004">
      <c r="A48" t="s">
        <v>49</v>
      </c>
      <c r="B48" t="s">
        <v>8</v>
      </c>
      <c r="C48" t="s">
        <v>46</v>
      </c>
      <c r="D48" t="s">
        <v>10</v>
      </c>
      <c r="E48" s="1" t="s">
        <v>47</v>
      </c>
    </row>
    <row r="49" spans="1:5" x14ac:dyDescent="0.55000000000000004">
      <c r="A49" t="s">
        <v>51</v>
      </c>
      <c r="B49" t="s">
        <v>50</v>
      </c>
      <c r="C49" t="s">
        <v>46</v>
      </c>
      <c r="D49" t="s">
        <v>10</v>
      </c>
      <c r="E49" s="1" t="s">
        <v>47</v>
      </c>
    </row>
    <row r="50" spans="1:5" x14ac:dyDescent="0.55000000000000004">
      <c r="A50" t="s">
        <v>45</v>
      </c>
      <c r="B50" t="s">
        <v>31</v>
      </c>
      <c r="C50" t="s">
        <v>46</v>
      </c>
      <c r="D50" t="s">
        <v>14</v>
      </c>
      <c r="E50" s="2" t="s">
        <v>47</v>
      </c>
    </row>
    <row r="51" spans="1:5" x14ac:dyDescent="0.55000000000000004">
      <c r="A51" t="s">
        <v>48</v>
      </c>
      <c r="B51" t="s">
        <v>28</v>
      </c>
      <c r="C51" t="s">
        <v>46</v>
      </c>
      <c r="D51" t="s">
        <v>14</v>
      </c>
      <c r="E51" s="1" t="s">
        <v>47</v>
      </c>
    </row>
    <row r="52" spans="1:5" x14ac:dyDescent="0.55000000000000004">
      <c r="A52" t="s">
        <v>49</v>
      </c>
      <c r="B52" t="s">
        <v>8</v>
      </c>
      <c r="C52" t="s">
        <v>46</v>
      </c>
      <c r="D52" t="s">
        <v>14</v>
      </c>
      <c r="E52" s="2" t="s">
        <v>47</v>
      </c>
    </row>
    <row r="53" spans="1:5" x14ac:dyDescent="0.55000000000000004">
      <c r="A53" t="s">
        <v>51</v>
      </c>
      <c r="B53" t="s">
        <v>50</v>
      </c>
      <c r="C53" t="s">
        <v>46</v>
      </c>
      <c r="D53" t="s">
        <v>14</v>
      </c>
      <c r="E53" s="1" t="s">
        <v>47</v>
      </c>
    </row>
    <row r="54" spans="1:5" x14ac:dyDescent="0.55000000000000004">
      <c r="A54" t="s">
        <v>45</v>
      </c>
      <c r="B54" t="s">
        <v>31</v>
      </c>
      <c r="C54" t="s">
        <v>46</v>
      </c>
      <c r="D54" t="s">
        <v>16</v>
      </c>
      <c r="E54" s="1" t="s">
        <v>47</v>
      </c>
    </row>
    <row r="55" spans="1:5" x14ac:dyDescent="0.55000000000000004">
      <c r="A55" t="s">
        <v>48</v>
      </c>
      <c r="B55" t="s">
        <v>28</v>
      </c>
      <c r="C55" t="s">
        <v>46</v>
      </c>
      <c r="D55" t="s">
        <v>16</v>
      </c>
      <c r="E55" s="1" t="s">
        <v>47</v>
      </c>
    </row>
    <row r="56" spans="1:5" x14ac:dyDescent="0.55000000000000004">
      <c r="A56" t="s">
        <v>49</v>
      </c>
      <c r="B56" t="s">
        <v>8</v>
      </c>
      <c r="C56" t="s">
        <v>46</v>
      </c>
      <c r="D56" t="s">
        <v>16</v>
      </c>
      <c r="E56" s="1" t="s">
        <v>47</v>
      </c>
    </row>
    <row r="57" spans="1:5" x14ac:dyDescent="0.55000000000000004">
      <c r="A57" t="s">
        <v>51</v>
      </c>
      <c r="B57" t="s">
        <v>50</v>
      </c>
      <c r="C57" t="s">
        <v>46</v>
      </c>
      <c r="D57" t="s">
        <v>16</v>
      </c>
      <c r="E57" s="1" t="s">
        <v>47</v>
      </c>
    </row>
    <row r="58" spans="1:5" x14ac:dyDescent="0.55000000000000004">
      <c r="A58" t="s">
        <v>45</v>
      </c>
      <c r="B58" t="s">
        <v>31</v>
      </c>
      <c r="C58" t="s">
        <v>46</v>
      </c>
      <c r="D58" t="s">
        <v>18</v>
      </c>
      <c r="E58" s="1" t="s">
        <v>47</v>
      </c>
    </row>
    <row r="59" spans="1:5" x14ac:dyDescent="0.55000000000000004">
      <c r="A59" t="s">
        <v>48</v>
      </c>
      <c r="B59" t="s">
        <v>28</v>
      </c>
      <c r="C59" t="s">
        <v>46</v>
      </c>
      <c r="D59" t="s">
        <v>18</v>
      </c>
      <c r="E59" s="1" t="s">
        <v>47</v>
      </c>
    </row>
    <row r="60" spans="1:5" x14ac:dyDescent="0.55000000000000004">
      <c r="A60" t="s">
        <v>49</v>
      </c>
      <c r="B60" t="s">
        <v>8</v>
      </c>
      <c r="C60" t="s">
        <v>46</v>
      </c>
      <c r="D60" t="s">
        <v>18</v>
      </c>
      <c r="E60" s="2" t="s">
        <v>47</v>
      </c>
    </row>
    <row r="61" spans="1:5" x14ac:dyDescent="0.55000000000000004">
      <c r="A61" t="s">
        <v>51</v>
      </c>
      <c r="B61" t="s">
        <v>50</v>
      </c>
      <c r="C61" t="s">
        <v>46</v>
      </c>
      <c r="D61" t="s">
        <v>18</v>
      </c>
      <c r="E61" s="1" t="s">
        <v>47</v>
      </c>
    </row>
    <row r="62" spans="1:5" x14ac:dyDescent="0.55000000000000004">
      <c r="A62" t="s">
        <v>45</v>
      </c>
      <c r="B62" t="s">
        <v>31</v>
      </c>
      <c r="C62" t="s">
        <v>46</v>
      </c>
      <c r="D62" t="s">
        <v>21</v>
      </c>
      <c r="E62" s="2" t="s">
        <v>47</v>
      </c>
    </row>
    <row r="63" spans="1:5" x14ac:dyDescent="0.55000000000000004">
      <c r="A63" t="s">
        <v>48</v>
      </c>
      <c r="B63" t="s">
        <v>28</v>
      </c>
      <c r="C63" t="s">
        <v>46</v>
      </c>
      <c r="D63" t="s">
        <v>21</v>
      </c>
      <c r="E63" s="1" t="s">
        <v>47</v>
      </c>
    </row>
    <row r="64" spans="1:5" x14ac:dyDescent="0.55000000000000004">
      <c r="A64" t="s">
        <v>49</v>
      </c>
      <c r="B64" t="s">
        <v>8</v>
      </c>
      <c r="C64" t="s">
        <v>46</v>
      </c>
      <c r="D64" t="s">
        <v>21</v>
      </c>
      <c r="E64" s="1" t="s">
        <v>47</v>
      </c>
    </row>
    <row r="65" spans="1:5" x14ac:dyDescent="0.55000000000000004">
      <c r="A65" t="s">
        <v>51</v>
      </c>
      <c r="B65" t="s">
        <v>50</v>
      </c>
      <c r="C65" t="s">
        <v>46</v>
      </c>
      <c r="D65" t="s">
        <v>21</v>
      </c>
      <c r="E65" s="1" t="s">
        <v>47</v>
      </c>
    </row>
    <row r="66" spans="1:5" x14ac:dyDescent="0.55000000000000004">
      <c r="A66" t="s">
        <v>45</v>
      </c>
      <c r="B66" t="s">
        <v>31</v>
      </c>
      <c r="C66" t="s">
        <v>46</v>
      </c>
      <c r="D66" t="s">
        <v>23</v>
      </c>
      <c r="E66" s="1" t="s">
        <v>47</v>
      </c>
    </row>
    <row r="67" spans="1:5" x14ac:dyDescent="0.55000000000000004">
      <c r="A67" t="s">
        <v>48</v>
      </c>
      <c r="B67" t="s">
        <v>28</v>
      </c>
      <c r="C67" t="s">
        <v>46</v>
      </c>
      <c r="D67" t="s">
        <v>23</v>
      </c>
      <c r="E67" s="1" t="s">
        <v>47</v>
      </c>
    </row>
    <row r="68" spans="1:5" x14ac:dyDescent="0.55000000000000004">
      <c r="A68" t="s">
        <v>49</v>
      </c>
      <c r="B68" t="s">
        <v>8</v>
      </c>
      <c r="C68" t="s">
        <v>46</v>
      </c>
      <c r="D68" t="s">
        <v>23</v>
      </c>
      <c r="E68" s="1" t="s">
        <v>47</v>
      </c>
    </row>
    <row r="69" spans="1:5" x14ac:dyDescent="0.55000000000000004">
      <c r="A69" t="s">
        <v>51</v>
      </c>
      <c r="B69" t="s">
        <v>50</v>
      </c>
      <c r="C69" t="s">
        <v>46</v>
      </c>
      <c r="D69" t="s">
        <v>23</v>
      </c>
      <c r="E69" s="1" t="s">
        <v>47</v>
      </c>
    </row>
    <row r="70" spans="1:5" x14ac:dyDescent="0.55000000000000004">
      <c r="A70" t="s">
        <v>45</v>
      </c>
      <c r="B70" t="s">
        <v>31</v>
      </c>
      <c r="C70" t="s">
        <v>46</v>
      </c>
      <c r="D70" t="s">
        <v>25</v>
      </c>
      <c r="E70" s="2" t="s">
        <v>47</v>
      </c>
    </row>
    <row r="71" spans="1:5" x14ac:dyDescent="0.55000000000000004">
      <c r="A71" t="s">
        <v>48</v>
      </c>
      <c r="B71" t="s">
        <v>28</v>
      </c>
      <c r="C71" t="s">
        <v>46</v>
      </c>
      <c r="D71" t="s">
        <v>25</v>
      </c>
      <c r="E71" s="1" t="s">
        <v>47</v>
      </c>
    </row>
    <row r="72" spans="1:5" x14ac:dyDescent="0.55000000000000004">
      <c r="A72" t="s">
        <v>49</v>
      </c>
      <c r="B72" t="s">
        <v>8</v>
      </c>
      <c r="C72" t="s">
        <v>46</v>
      </c>
      <c r="D72" t="s">
        <v>25</v>
      </c>
      <c r="E72" s="2" t="s">
        <v>47</v>
      </c>
    </row>
    <row r="73" spans="1:5" x14ac:dyDescent="0.55000000000000004">
      <c r="A73" t="s">
        <v>51</v>
      </c>
      <c r="B73" t="s">
        <v>50</v>
      </c>
      <c r="C73" t="s">
        <v>46</v>
      </c>
      <c r="D73" t="s">
        <v>25</v>
      </c>
      <c r="E73" s="1" t="s">
        <v>47</v>
      </c>
    </row>
    <row r="74" spans="1:5" x14ac:dyDescent="0.55000000000000004">
      <c r="A74" t="s">
        <v>53</v>
      </c>
      <c r="B74" t="s">
        <v>52</v>
      </c>
      <c r="C74" t="s">
        <v>10</v>
      </c>
      <c r="D74" t="s">
        <v>54</v>
      </c>
      <c r="E74" s="3"/>
    </row>
    <row r="75" spans="1:5" x14ac:dyDescent="0.55000000000000004">
      <c r="A75" t="s">
        <v>55</v>
      </c>
      <c r="B75" t="s">
        <v>52</v>
      </c>
      <c r="C75" t="s">
        <v>10</v>
      </c>
      <c r="D75" t="s">
        <v>56</v>
      </c>
      <c r="E75" s="3"/>
    </row>
    <row r="76" spans="1:5" x14ac:dyDescent="0.55000000000000004">
      <c r="A76" t="s">
        <v>58</v>
      </c>
      <c r="B76" t="s">
        <v>57</v>
      </c>
      <c r="C76" t="s">
        <v>14</v>
      </c>
      <c r="D76" t="s">
        <v>11</v>
      </c>
      <c r="E76" s="3"/>
    </row>
    <row r="77" spans="1:5" x14ac:dyDescent="0.55000000000000004">
      <c r="A77" t="s">
        <v>53</v>
      </c>
      <c r="B77" t="s">
        <v>52</v>
      </c>
      <c r="C77" t="s">
        <v>14</v>
      </c>
      <c r="D77" t="s">
        <v>54</v>
      </c>
      <c r="E77" s="3"/>
    </row>
    <row r="78" spans="1:5" x14ac:dyDescent="0.55000000000000004">
      <c r="A78" t="s">
        <v>55</v>
      </c>
      <c r="B78" t="s">
        <v>52</v>
      </c>
      <c r="C78" t="s">
        <v>14</v>
      </c>
      <c r="D78" t="s">
        <v>56</v>
      </c>
      <c r="E78" s="3"/>
    </row>
    <row r="79" spans="1:5" x14ac:dyDescent="0.55000000000000004">
      <c r="A79" t="s">
        <v>60</v>
      </c>
      <c r="B79" t="s">
        <v>59</v>
      </c>
      <c r="C79" t="s">
        <v>16</v>
      </c>
      <c r="D79" t="s">
        <v>11</v>
      </c>
      <c r="E79" s="3"/>
    </row>
    <row r="80" spans="1:5" x14ac:dyDescent="0.55000000000000004">
      <c r="A80" t="s">
        <v>53</v>
      </c>
      <c r="B80" t="s">
        <v>52</v>
      </c>
      <c r="C80" t="s">
        <v>16</v>
      </c>
      <c r="D80" t="s">
        <v>54</v>
      </c>
    </row>
    <row r="81" spans="1:5" x14ac:dyDescent="0.55000000000000004">
      <c r="A81" t="s">
        <v>55</v>
      </c>
      <c r="B81" t="s">
        <v>52</v>
      </c>
      <c r="C81" t="s">
        <v>16</v>
      </c>
      <c r="D81" t="s">
        <v>56</v>
      </c>
      <c r="E81" s="3"/>
    </row>
    <row r="82" spans="1:5" x14ac:dyDescent="0.55000000000000004">
      <c r="A82" t="s">
        <v>62</v>
      </c>
      <c r="B82" t="s">
        <v>61</v>
      </c>
      <c r="C82" t="s">
        <v>21</v>
      </c>
      <c r="D82" t="s">
        <v>11</v>
      </c>
    </row>
    <row r="83" spans="1:5" x14ac:dyDescent="0.55000000000000004">
      <c r="A83" t="s">
        <v>62</v>
      </c>
      <c r="B83" t="s">
        <v>61</v>
      </c>
      <c r="C83" t="s">
        <v>23</v>
      </c>
      <c r="D83" t="s">
        <v>11</v>
      </c>
      <c r="E83" s="3"/>
    </row>
    <row r="84" spans="1:5" x14ac:dyDescent="0.55000000000000004">
      <c r="A84" t="s">
        <v>62</v>
      </c>
      <c r="B84" t="s">
        <v>61</v>
      </c>
      <c r="C84" t="s">
        <v>25</v>
      </c>
      <c r="D84" t="s">
        <v>11</v>
      </c>
      <c r="E84" s="3"/>
    </row>
    <row r="85" spans="1:5" x14ac:dyDescent="0.55000000000000004">
      <c r="A85" t="s">
        <v>64</v>
      </c>
      <c r="B85" t="s">
        <v>63</v>
      </c>
      <c r="C85" t="s">
        <v>27</v>
      </c>
      <c r="D85" t="s">
        <v>11</v>
      </c>
      <c r="E85" s="3"/>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9"/>
  <sheetViews>
    <sheetView workbookViewId="0">
      <selection sqref="A1:XFD1"/>
    </sheetView>
  </sheetViews>
  <sheetFormatPr defaultRowHeight="14.4" x14ac:dyDescent="0.55000000000000004"/>
  <cols>
    <col min="1" max="1" width="44.578125" customWidth="1"/>
    <col min="2" max="2" width="59.15625" customWidth="1"/>
    <col min="5" max="5" width="35.83984375" customWidth="1"/>
    <col min="6" max="6" width="22.578125" customWidth="1"/>
  </cols>
  <sheetData>
    <row r="1" spans="1:5" x14ac:dyDescent="0.55000000000000004">
      <c r="A1" t="s">
        <v>66</v>
      </c>
      <c r="B1" t="s">
        <v>3</v>
      </c>
      <c r="C1" t="s">
        <v>67</v>
      </c>
      <c r="D1" t="s">
        <v>68</v>
      </c>
      <c r="E1" t="s">
        <v>69</v>
      </c>
    </row>
    <row r="2" spans="1:5" x14ac:dyDescent="0.55000000000000004">
      <c r="A2" t="s">
        <v>70</v>
      </c>
      <c r="B2" t="s">
        <v>71</v>
      </c>
      <c r="C2">
        <v>96131</v>
      </c>
      <c r="D2" t="s">
        <v>72</v>
      </c>
      <c r="E2" t="s">
        <v>73</v>
      </c>
    </row>
    <row r="3" spans="1:5" x14ac:dyDescent="0.55000000000000004">
      <c r="A3" t="s">
        <v>70</v>
      </c>
      <c r="B3" t="s">
        <v>74</v>
      </c>
      <c r="C3">
        <v>96130</v>
      </c>
      <c r="D3" t="s">
        <v>75</v>
      </c>
      <c r="E3" t="s">
        <v>73</v>
      </c>
    </row>
    <row r="4" spans="1:5" x14ac:dyDescent="0.55000000000000004">
      <c r="A4" t="s">
        <v>70</v>
      </c>
      <c r="B4" t="s">
        <v>76</v>
      </c>
      <c r="C4" t="s">
        <v>77</v>
      </c>
      <c r="D4" t="s">
        <v>78</v>
      </c>
      <c r="E4" t="s">
        <v>79</v>
      </c>
    </row>
    <row r="5" spans="1:5" x14ac:dyDescent="0.55000000000000004">
      <c r="A5" t="s">
        <v>70</v>
      </c>
      <c r="B5" t="s">
        <v>80</v>
      </c>
      <c r="C5">
        <v>99307</v>
      </c>
      <c r="D5" t="s">
        <v>81</v>
      </c>
      <c r="E5" t="s">
        <v>82</v>
      </c>
    </row>
    <row r="6" spans="1:5" x14ac:dyDescent="0.55000000000000004">
      <c r="A6" t="s">
        <v>70</v>
      </c>
      <c r="B6" t="s">
        <v>83</v>
      </c>
      <c r="C6">
        <v>99308</v>
      </c>
      <c r="D6" t="s">
        <v>81</v>
      </c>
      <c r="E6" t="s">
        <v>82</v>
      </c>
    </row>
    <row r="7" spans="1:5" x14ac:dyDescent="0.55000000000000004">
      <c r="A7" t="s">
        <v>70</v>
      </c>
      <c r="B7" t="s">
        <v>84</v>
      </c>
      <c r="C7">
        <v>99304</v>
      </c>
      <c r="D7" t="s">
        <v>81</v>
      </c>
      <c r="E7" t="s">
        <v>82</v>
      </c>
    </row>
    <row r="8" spans="1:5" x14ac:dyDescent="0.55000000000000004">
      <c r="A8" t="s">
        <v>70</v>
      </c>
      <c r="B8" t="s">
        <v>85</v>
      </c>
      <c r="C8">
        <v>99309</v>
      </c>
      <c r="D8" t="s">
        <v>81</v>
      </c>
      <c r="E8" t="s">
        <v>82</v>
      </c>
    </row>
    <row r="9" spans="1:5" x14ac:dyDescent="0.55000000000000004">
      <c r="A9" t="s">
        <v>70</v>
      </c>
      <c r="B9" t="s">
        <v>86</v>
      </c>
      <c r="C9">
        <v>99305</v>
      </c>
      <c r="D9" t="s">
        <v>81</v>
      </c>
      <c r="E9" t="s">
        <v>82</v>
      </c>
    </row>
    <row r="10" spans="1:5" x14ac:dyDescent="0.55000000000000004">
      <c r="A10" t="s">
        <v>70</v>
      </c>
      <c r="B10" t="s">
        <v>87</v>
      </c>
      <c r="C10">
        <v>99310</v>
      </c>
      <c r="D10" t="s">
        <v>81</v>
      </c>
      <c r="E10" t="s">
        <v>82</v>
      </c>
    </row>
    <row r="11" spans="1:5" x14ac:dyDescent="0.55000000000000004">
      <c r="A11" t="s">
        <v>70</v>
      </c>
      <c r="B11" t="s">
        <v>88</v>
      </c>
      <c r="C11">
        <v>99306</v>
      </c>
      <c r="D11" t="s">
        <v>81</v>
      </c>
      <c r="E11" t="s">
        <v>82</v>
      </c>
    </row>
    <row r="12" spans="1:5" x14ac:dyDescent="0.55000000000000004">
      <c r="A12" t="s">
        <v>70</v>
      </c>
      <c r="B12" t="s">
        <v>89</v>
      </c>
      <c r="C12">
        <v>99212</v>
      </c>
      <c r="D12" t="s">
        <v>90</v>
      </c>
      <c r="E12" t="s">
        <v>82</v>
      </c>
    </row>
    <row r="13" spans="1:5" x14ac:dyDescent="0.55000000000000004">
      <c r="A13" t="s">
        <v>70</v>
      </c>
      <c r="B13" t="s">
        <v>91</v>
      </c>
      <c r="C13">
        <v>99334</v>
      </c>
      <c r="D13" t="s">
        <v>92</v>
      </c>
      <c r="E13" t="s">
        <v>82</v>
      </c>
    </row>
    <row r="14" spans="1:5" x14ac:dyDescent="0.55000000000000004">
      <c r="A14" t="s">
        <v>70</v>
      </c>
      <c r="B14" t="s">
        <v>93</v>
      </c>
      <c r="C14">
        <v>99347</v>
      </c>
      <c r="D14" t="s">
        <v>92</v>
      </c>
      <c r="E14" t="s">
        <v>82</v>
      </c>
    </row>
    <row r="15" spans="1:5" x14ac:dyDescent="0.55000000000000004">
      <c r="A15" t="s">
        <v>70</v>
      </c>
      <c r="B15" t="s">
        <v>94</v>
      </c>
      <c r="C15">
        <v>98967</v>
      </c>
      <c r="D15" t="s">
        <v>95</v>
      </c>
      <c r="E15" t="s">
        <v>96</v>
      </c>
    </row>
    <row r="16" spans="1:5" x14ac:dyDescent="0.55000000000000004">
      <c r="A16" t="s">
        <v>70</v>
      </c>
      <c r="B16" t="s">
        <v>97</v>
      </c>
      <c r="C16">
        <v>99442</v>
      </c>
      <c r="D16" t="s">
        <v>98</v>
      </c>
      <c r="E16" t="s">
        <v>82</v>
      </c>
    </row>
    <row r="17" spans="1:5" x14ac:dyDescent="0.55000000000000004">
      <c r="A17" t="s">
        <v>70</v>
      </c>
      <c r="B17" t="s">
        <v>99</v>
      </c>
      <c r="C17">
        <v>99324</v>
      </c>
      <c r="D17" t="s">
        <v>92</v>
      </c>
      <c r="E17" t="s">
        <v>82</v>
      </c>
    </row>
    <row r="18" spans="1:5" x14ac:dyDescent="0.55000000000000004">
      <c r="A18" t="s">
        <v>70</v>
      </c>
      <c r="B18" t="s">
        <v>100</v>
      </c>
      <c r="C18">
        <v>99341</v>
      </c>
      <c r="D18" t="s">
        <v>92</v>
      </c>
      <c r="E18" t="s">
        <v>82</v>
      </c>
    </row>
    <row r="19" spans="1:5" x14ac:dyDescent="0.55000000000000004">
      <c r="A19" t="s">
        <v>70</v>
      </c>
      <c r="B19" t="s">
        <v>101</v>
      </c>
      <c r="C19">
        <v>99202</v>
      </c>
      <c r="D19" t="s">
        <v>90</v>
      </c>
      <c r="E19" t="s">
        <v>82</v>
      </c>
    </row>
    <row r="20" spans="1:5" x14ac:dyDescent="0.55000000000000004">
      <c r="A20" t="s">
        <v>70</v>
      </c>
      <c r="B20" t="s">
        <v>102</v>
      </c>
      <c r="C20" t="s">
        <v>103</v>
      </c>
      <c r="D20" t="s">
        <v>78</v>
      </c>
      <c r="E20" t="s">
        <v>104</v>
      </c>
    </row>
    <row r="21" spans="1:5" x14ac:dyDescent="0.55000000000000004">
      <c r="A21" t="s">
        <v>70</v>
      </c>
      <c r="B21" t="s">
        <v>105</v>
      </c>
      <c r="C21">
        <v>99213</v>
      </c>
      <c r="D21" t="s">
        <v>90</v>
      </c>
      <c r="E21" t="s">
        <v>82</v>
      </c>
    </row>
    <row r="22" spans="1:5" x14ac:dyDescent="0.55000000000000004">
      <c r="A22" t="s">
        <v>70</v>
      </c>
      <c r="B22" t="s">
        <v>106</v>
      </c>
      <c r="C22">
        <v>98968</v>
      </c>
      <c r="D22" t="s">
        <v>95</v>
      </c>
      <c r="E22" t="s">
        <v>96</v>
      </c>
    </row>
    <row r="23" spans="1:5" x14ac:dyDescent="0.55000000000000004">
      <c r="A23" t="s">
        <v>70</v>
      </c>
      <c r="B23" t="s">
        <v>107</v>
      </c>
      <c r="C23">
        <v>99443</v>
      </c>
      <c r="D23" t="s">
        <v>98</v>
      </c>
      <c r="E23" t="s">
        <v>82</v>
      </c>
    </row>
    <row r="24" spans="1:5" x14ac:dyDescent="0.55000000000000004">
      <c r="A24" t="s">
        <v>70</v>
      </c>
      <c r="B24" t="s">
        <v>108</v>
      </c>
      <c r="C24">
        <v>99335</v>
      </c>
      <c r="D24" t="s">
        <v>92</v>
      </c>
      <c r="E24" t="s">
        <v>82</v>
      </c>
    </row>
    <row r="25" spans="1:5" x14ac:dyDescent="0.55000000000000004">
      <c r="A25" t="s">
        <v>70</v>
      </c>
      <c r="B25" t="s">
        <v>109</v>
      </c>
      <c r="C25">
        <v>99348</v>
      </c>
      <c r="D25" t="s">
        <v>92</v>
      </c>
      <c r="E25" t="s">
        <v>82</v>
      </c>
    </row>
    <row r="26" spans="1:5" x14ac:dyDescent="0.55000000000000004">
      <c r="A26" t="s">
        <v>70</v>
      </c>
      <c r="B26" t="s">
        <v>110</v>
      </c>
      <c r="C26">
        <v>99325</v>
      </c>
      <c r="D26" t="s">
        <v>92</v>
      </c>
      <c r="E26" t="s">
        <v>82</v>
      </c>
    </row>
    <row r="27" spans="1:5" x14ac:dyDescent="0.55000000000000004">
      <c r="A27" t="s">
        <v>70</v>
      </c>
      <c r="B27" t="s">
        <v>111</v>
      </c>
      <c r="C27">
        <v>99342</v>
      </c>
      <c r="D27" t="s">
        <v>92</v>
      </c>
      <c r="E27" t="s">
        <v>82</v>
      </c>
    </row>
    <row r="28" spans="1:5" x14ac:dyDescent="0.55000000000000004">
      <c r="A28" t="s">
        <v>70</v>
      </c>
      <c r="B28" t="s">
        <v>112</v>
      </c>
      <c r="C28">
        <v>99214</v>
      </c>
      <c r="D28" t="s">
        <v>90</v>
      </c>
      <c r="E28" t="s">
        <v>82</v>
      </c>
    </row>
    <row r="29" spans="1:5" x14ac:dyDescent="0.55000000000000004">
      <c r="A29" t="s">
        <v>70</v>
      </c>
      <c r="B29" t="s">
        <v>113</v>
      </c>
      <c r="C29">
        <v>99203</v>
      </c>
      <c r="D29" t="s">
        <v>90</v>
      </c>
      <c r="E29" t="s">
        <v>82</v>
      </c>
    </row>
    <row r="30" spans="1:5" x14ac:dyDescent="0.55000000000000004">
      <c r="A30" t="s">
        <v>70</v>
      </c>
      <c r="B30" t="s">
        <v>114</v>
      </c>
      <c r="C30">
        <v>99234</v>
      </c>
      <c r="D30" t="s">
        <v>115</v>
      </c>
      <c r="E30" t="s">
        <v>82</v>
      </c>
    </row>
    <row r="31" spans="1:5" x14ac:dyDescent="0.55000000000000004">
      <c r="A31" t="s">
        <v>70</v>
      </c>
      <c r="B31" t="s">
        <v>116</v>
      </c>
      <c r="C31">
        <v>99326</v>
      </c>
      <c r="D31" t="s">
        <v>92</v>
      </c>
      <c r="E31" t="s">
        <v>82</v>
      </c>
    </row>
    <row r="32" spans="1:5" x14ac:dyDescent="0.55000000000000004">
      <c r="A32" t="s">
        <v>70</v>
      </c>
      <c r="B32" t="s">
        <v>117</v>
      </c>
      <c r="C32">
        <v>99336</v>
      </c>
      <c r="D32" t="s">
        <v>92</v>
      </c>
      <c r="E32" t="s">
        <v>82</v>
      </c>
    </row>
    <row r="33" spans="1:5" x14ac:dyDescent="0.55000000000000004">
      <c r="A33" t="s">
        <v>70</v>
      </c>
      <c r="B33" t="s">
        <v>118</v>
      </c>
      <c r="C33">
        <v>99343</v>
      </c>
      <c r="D33" t="s">
        <v>92</v>
      </c>
      <c r="E33" t="s">
        <v>82</v>
      </c>
    </row>
    <row r="34" spans="1:5" x14ac:dyDescent="0.55000000000000004">
      <c r="A34" t="s">
        <v>70</v>
      </c>
      <c r="B34" t="s">
        <v>119</v>
      </c>
      <c r="C34">
        <v>99349</v>
      </c>
      <c r="D34" t="s">
        <v>92</v>
      </c>
      <c r="E34" t="s">
        <v>82</v>
      </c>
    </row>
    <row r="35" spans="1:5" x14ac:dyDescent="0.55000000000000004">
      <c r="A35" t="s">
        <v>70</v>
      </c>
      <c r="B35" t="s">
        <v>120</v>
      </c>
      <c r="C35">
        <v>99215</v>
      </c>
      <c r="D35" t="s">
        <v>90</v>
      </c>
      <c r="E35" t="s">
        <v>82</v>
      </c>
    </row>
    <row r="36" spans="1:5" x14ac:dyDescent="0.55000000000000004">
      <c r="A36" t="s">
        <v>70</v>
      </c>
      <c r="B36" t="s">
        <v>121</v>
      </c>
      <c r="C36">
        <v>99235</v>
      </c>
      <c r="D36" t="s">
        <v>115</v>
      </c>
      <c r="E36" t="s">
        <v>82</v>
      </c>
    </row>
    <row r="37" spans="1:5" x14ac:dyDescent="0.55000000000000004">
      <c r="A37" t="s">
        <v>70</v>
      </c>
      <c r="B37" t="s">
        <v>122</v>
      </c>
      <c r="C37">
        <v>99204</v>
      </c>
      <c r="D37" t="s">
        <v>90</v>
      </c>
      <c r="E37" t="s">
        <v>82</v>
      </c>
    </row>
    <row r="38" spans="1:5" x14ac:dyDescent="0.55000000000000004">
      <c r="A38" t="s">
        <v>70</v>
      </c>
      <c r="B38" t="s">
        <v>123</v>
      </c>
      <c r="C38">
        <v>98966</v>
      </c>
      <c r="D38" t="s">
        <v>95</v>
      </c>
      <c r="E38" t="s">
        <v>96</v>
      </c>
    </row>
    <row r="39" spans="1:5" x14ac:dyDescent="0.55000000000000004">
      <c r="A39" t="s">
        <v>70</v>
      </c>
      <c r="B39" t="s">
        <v>124</v>
      </c>
      <c r="C39">
        <v>99441</v>
      </c>
      <c r="D39" t="s">
        <v>98</v>
      </c>
      <c r="E39" t="s">
        <v>82</v>
      </c>
    </row>
    <row r="40" spans="1:5" x14ac:dyDescent="0.55000000000000004">
      <c r="A40" t="s">
        <v>70</v>
      </c>
      <c r="B40" t="s">
        <v>125</v>
      </c>
      <c r="C40" t="s">
        <v>126</v>
      </c>
      <c r="D40" t="s">
        <v>78</v>
      </c>
      <c r="E40" t="s">
        <v>104</v>
      </c>
    </row>
    <row r="41" spans="1:5" x14ac:dyDescent="0.55000000000000004">
      <c r="A41" t="s">
        <v>70</v>
      </c>
      <c r="B41" t="s">
        <v>127</v>
      </c>
      <c r="C41">
        <v>99327</v>
      </c>
      <c r="D41" t="s">
        <v>92</v>
      </c>
      <c r="E41" t="s">
        <v>82</v>
      </c>
    </row>
    <row r="42" spans="1:5" x14ac:dyDescent="0.55000000000000004">
      <c r="A42" t="s">
        <v>70</v>
      </c>
      <c r="B42" t="s">
        <v>128</v>
      </c>
      <c r="C42">
        <v>99344</v>
      </c>
      <c r="D42" t="s">
        <v>92</v>
      </c>
      <c r="E42" t="s">
        <v>82</v>
      </c>
    </row>
    <row r="43" spans="1:5" x14ac:dyDescent="0.55000000000000004">
      <c r="A43" t="s">
        <v>70</v>
      </c>
      <c r="B43" t="s">
        <v>129</v>
      </c>
      <c r="C43">
        <v>99337</v>
      </c>
      <c r="D43" t="s">
        <v>92</v>
      </c>
      <c r="E43" t="s">
        <v>82</v>
      </c>
    </row>
    <row r="44" spans="1:5" x14ac:dyDescent="0.55000000000000004">
      <c r="A44" t="s">
        <v>70</v>
      </c>
      <c r="B44" t="s">
        <v>130</v>
      </c>
      <c r="C44">
        <v>99350</v>
      </c>
      <c r="D44" t="s">
        <v>92</v>
      </c>
      <c r="E44" t="s">
        <v>82</v>
      </c>
    </row>
    <row r="45" spans="1:5" x14ac:dyDescent="0.55000000000000004">
      <c r="A45" t="s">
        <v>70</v>
      </c>
      <c r="B45" t="s">
        <v>131</v>
      </c>
      <c r="C45">
        <v>99236</v>
      </c>
      <c r="D45" t="s">
        <v>115</v>
      </c>
      <c r="E45" t="s">
        <v>82</v>
      </c>
    </row>
    <row r="46" spans="1:5" x14ac:dyDescent="0.55000000000000004">
      <c r="A46" t="s">
        <v>70</v>
      </c>
      <c r="B46" t="s">
        <v>132</v>
      </c>
      <c r="C46">
        <v>99205</v>
      </c>
      <c r="D46" t="s">
        <v>90</v>
      </c>
      <c r="E46" t="s">
        <v>82</v>
      </c>
    </row>
    <row r="47" spans="1:5" x14ac:dyDescent="0.55000000000000004">
      <c r="A47" t="s">
        <v>70</v>
      </c>
      <c r="B47" t="s">
        <v>133</v>
      </c>
      <c r="C47">
        <v>99328</v>
      </c>
      <c r="D47" t="s">
        <v>92</v>
      </c>
      <c r="E47" t="s">
        <v>82</v>
      </c>
    </row>
    <row r="48" spans="1:5" x14ac:dyDescent="0.55000000000000004">
      <c r="A48" t="s">
        <v>70</v>
      </c>
      <c r="B48" t="s">
        <v>134</v>
      </c>
      <c r="C48">
        <v>99345</v>
      </c>
      <c r="D48" t="s">
        <v>92</v>
      </c>
      <c r="E48" t="s">
        <v>82</v>
      </c>
    </row>
    <row r="49" spans="1:5" x14ac:dyDescent="0.55000000000000004">
      <c r="A49" t="s">
        <v>70</v>
      </c>
      <c r="B49" t="s">
        <v>135</v>
      </c>
      <c r="C49">
        <v>90865</v>
      </c>
      <c r="D49" t="s">
        <v>136</v>
      </c>
      <c r="E49" t="s">
        <v>82</v>
      </c>
    </row>
    <row r="50" spans="1:5" x14ac:dyDescent="0.55000000000000004">
      <c r="A50" t="s">
        <v>70</v>
      </c>
      <c r="B50" t="s">
        <v>137</v>
      </c>
      <c r="C50">
        <v>90791</v>
      </c>
      <c r="D50" t="s">
        <v>138</v>
      </c>
      <c r="E50" t="s">
        <v>139</v>
      </c>
    </row>
    <row r="51" spans="1:5" x14ac:dyDescent="0.55000000000000004">
      <c r="A51" t="s">
        <v>70</v>
      </c>
      <c r="B51" t="s">
        <v>140</v>
      </c>
      <c r="C51">
        <v>90792</v>
      </c>
      <c r="D51" t="s">
        <v>138</v>
      </c>
      <c r="E51" t="s">
        <v>82</v>
      </c>
    </row>
    <row r="52" spans="1:5" x14ac:dyDescent="0.55000000000000004">
      <c r="A52" t="s">
        <v>70</v>
      </c>
      <c r="B52" t="s">
        <v>141</v>
      </c>
      <c r="C52">
        <v>90885</v>
      </c>
      <c r="D52" t="s">
        <v>142</v>
      </c>
      <c r="E52" t="s">
        <v>139</v>
      </c>
    </row>
    <row r="53" spans="1:5" x14ac:dyDescent="0.55000000000000004">
      <c r="A53" t="s">
        <v>70</v>
      </c>
      <c r="B53" t="s">
        <v>143</v>
      </c>
      <c r="C53" t="s">
        <v>144</v>
      </c>
      <c r="D53" t="s">
        <v>145</v>
      </c>
      <c r="E53" t="s">
        <v>146</v>
      </c>
    </row>
    <row r="54" spans="1:5" x14ac:dyDescent="0.55000000000000004">
      <c r="A54" t="s">
        <v>70</v>
      </c>
      <c r="B54" t="s">
        <v>147</v>
      </c>
      <c r="C54" t="s">
        <v>148</v>
      </c>
      <c r="D54" t="s">
        <v>145</v>
      </c>
      <c r="E54" t="s">
        <v>149</v>
      </c>
    </row>
    <row r="55" spans="1:5" x14ac:dyDescent="0.55000000000000004">
      <c r="A55" t="s">
        <v>70</v>
      </c>
      <c r="B55" t="s">
        <v>150</v>
      </c>
      <c r="C55" t="s">
        <v>151</v>
      </c>
      <c r="D55" t="s">
        <v>152</v>
      </c>
      <c r="E55" t="s">
        <v>104</v>
      </c>
    </row>
    <row r="56" spans="1:5" x14ac:dyDescent="0.55000000000000004">
      <c r="A56" t="s">
        <v>70</v>
      </c>
      <c r="B56" t="s">
        <v>153</v>
      </c>
      <c r="C56" t="s">
        <v>154</v>
      </c>
      <c r="D56" t="s">
        <v>155</v>
      </c>
      <c r="E56" t="s">
        <v>156</v>
      </c>
    </row>
    <row r="57" spans="1:5" x14ac:dyDescent="0.55000000000000004">
      <c r="A57" t="s">
        <v>157</v>
      </c>
      <c r="B57" t="s">
        <v>158</v>
      </c>
      <c r="C57">
        <v>99495</v>
      </c>
      <c r="D57" t="s">
        <v>159</v>
      </c>
      <c r="E57" t="s">
        <v>82</v>
      </c>
    </row>
    <row r="58" spans="1:5" x14ac:dyDescent="0.55000000000000004">
      <c r="A58" t="s">
        <v>157</v>
      </c>
      <c r="B58" t="s">
        <v>160</v>
      </c>
      <c r="C58">
        <v>99496</v>
      </c>
      <c r="D58" t="s">
        <v>159</v>
      </c>
      <c r="E58" t="s">
        <v>82</v>
      </c>
    </row>
    <row r="59" spans="1:5" x14ac:dyDescent="0.55000000000000004">
      <c r="A59" t="s">
        <v>157</v>
      </c>
      <c r="B59" t="s">
        <v>161</v>
      </c>
      <c r="C59">
        <v>99217</v>
      </c>
      <c r="D59" t="s">
        <v>162</v>
      </c>
      <c r="E59" t="s">
        <v>82</v>
      </c>
    </row>
    <row r="60" spans="1:5" x14ac:dyDescent="0.55000000000000004">
      <c r="A60" t="s">
        <v>157</v>
      </c>
      <c r="B60" t="s">
        <v>163</v>
      </c>
      <c r="C60" t="s">
        <v>164</v>
      </c>
      <c r="D60" t="s">
        <v>155</v>
      </c>
      <c r="E60" t="s">
        <v>156</v>
      </c>
    </row>
    <row r="61" spans="1:5" x14ac:dyDescent="0.55000000000000004">
      <c r="A61" t="s">
        <v>165</v>
      </c>
      <c r="B61" t="s">
        <v>166</v>
      </c>
      <c r="C61">
        <v>90846</v>
      </c>
      <c r="D61" t="s">
        <v>75</v>
      </c>
      <c r="E61" t="s">
        <v>139</v>
      </c>
    </row>
    <row r="62" spans="1:5" x14ac:dyDescent="0.55000000000000004">
      <c r="A62" t="s">
        <v>165</v>
      </c>
      <c r="B62" t="s">
        <v>167</v>
      </c>
      <c r="C62">
        <v>90847</v>
      </c>
      <c r="D62" t="s">
        <v>75</v>
      </c>
      <c r="E62" t="s">
        <v>139</v>
      </c>
    </row>
    <row r="63" spans="1:5" x14ac:dyDescent="0.55000000000000004">
      <c r="A63" t="s">
        <v>165</v>
      </c>
      <c r="B63" t="s">
        <v>168</v>
      </c>
      <c r="C63">
        <v>90849</v>
      </c>
      <c r="D63" t="s">
        <v>169</v>
      </c>
      <c r="E63" t="s">
        <v>139</v>
      </c>
    </row>
    <row r="64" spans="1:5" x14ac:dyDescent="0.55000000000000004">
      <c r="A64" t="s">
        <v>170</v>
      </c>
      <c r="B64" t="s">
        <v>171</v>
      </c>
      <c r="C64" t="s">
        <v>172</v>
      </c>
      <c r="D64" t="s">
        <v>173</v>
      </c>
      <c r="E64" t="s">
        <v>174</v>
      </c>
    </row>
    <row r="65" spans="1:5" x14ac:dyDescent="0.55000000000000004">
      <c r="A65" t="s">
        <v>170</v>
      </c>
      <c r="B65" t="s">
        <v>175</v>
      </c>
      <c r="C65" t="s">
        <v>176</v>
      </c>
      <c r="D65" t="s">
        <v>173</v>
      </c>
      <c r="E65" t="s">
        <v>174</v>
      </c>
    </row>
    <row r="66" spans="1:5" x14ac:dyDescent="0.55000000000000004">
      <c r="A66" t="s">
        <v>177</v>
      </c>
      <c r="B66" t="s">
        <v>178</v>
      </c>
      <c r="C66" t="s">
        <v>179</v>
      </c>
      <c r="D66" t="s">
        <v>180</v>
      </c>
      <c r="E66" t="s">
        <v>181</v>
      </c>
    </row>
    <row r="67" spans="1:5" x14ac:dyDescent="0.55000000000000004">
      <c r="A67" t="s">
        <v>177</v>
      </c>
      <c r="B67" t="s">
        <v>182</v>
      </c>
      <c r="C67" t="s">
        <v>183</v>
      </c>
      <c r="D67" t="s">
        <v>145</v>
      </c>
      <c r="E67" t="s">
        <v>184</v>
      </c>
    </row>
    <row r="68" spans="1:5" x14ac:dyDescent="0.55000000000000004">
      <c r="A68" t="s">
        <v>36</v>
      </c>
      <c r="B68" t="s">
        <v>185</v>
      </c>
      <c r="C68" t="s">
        <v>186</v>
      </c>
      <c r="D68" t="s">
        <v>155</v>
      </c>
      <c r="E68" t="s">
        <v>82</v>
      </c>
    </row>
    <row r="69" spans="1:5" x14ac:dyDescent="0.55000000000000004">
      <c r="A69" t="s">
        <v>36</v>
      </c>
      <c r="B69" t="s">
        <v>187</v>
      </c>
      <c r="C69" t="s">
        <v>188</v>
      </c>
      <c r="D69" t="s">
        <v>189</v>
      </c>
      <c r="E69" t="s">
        <v>190</v>
      </c>
    </row>
    <row r="70" spans="1:5" x14ac:dyDescent="0.55000000000000004">
      <c r="A70" t="s">
        <v>36</v>
      </c>
      <c r="B70" t="s">
        <v>191</v>
      </c>
      <c r="C70" t="s">
        <v>192</v>
      </c>
      <c r="D70" t="s">
        <v>189</v>
      </c>
      <c r="E70" t="s">
        <v>190</v>
      </c>
    </row>
    <row r="71" spans="1:5" x14ac:dyDescent="0.55000000000000004">
      <c r="A71" t="s">
        <v>193</v>
      </c>
      <c r="B71" t="s">
        <v>194</v>
      </c>
      <c r="C71" t="s">
        <v>195</v>
      </c>
      <c r="D71" t="s">
        <v>196</v>
      </c>
      <c r="E71" t="s">
        <v>156</v>
      </c>
    </row>
    <row r="72" spans="1:5" x14ac:dyDescent="0.55000000000000004">
      <c r="A72" t="s">
        <v>193</v>
      </c>
      <c r="B72" t="s">
        <v>197</v>
      </c>
      <c r="C72" t="s">
        <v>198</v>
      </c>
      <c r="D72" t="s">
        <v>155</v>
      </c>
      <c r="E72" t="s">
        <v>156</v>
      </c>
    </row>
    <row r="73" spans="1:5" x14ac:dyDescent="0.55000000000000004">
      <c r="A73" t="s">
        <v>193</v>
      </c>
      <c r="B73" t="s">
        <v>199</v>
      </c>
      <c r="C73" t="s">
        <v>200</v>
      </c>
      <c r="D73" t="s">
        <v>155</v>
      </c>
      <c r="E73" t="s">
        <v>201</v>
      </c>
    </row>
    <row r="74" spans="1:5" x14ac:dyDescent="0.55000000000000004">
      <c r="A74" t="s">
        <v>33</v>
      </c>
      <c r="B74" t="s">
        <v>202</v>
      </c>
      <c r="C74">
        <v>99408</v>
      </c>
      <c r="D74" t="s">
        <v>203</v>
      </c>
      <c r="E74" t="s">
        <v>82</v>
      </c>
    </row>
    <row r="75" spans="1:5" x14ac:dyDescent="0.55000000000000004">
      <c r="A75" t="s">
        <v>33</v>
      </c>
      <c r="B75" t="s">
        <v>204</v>
      </c>
      <c r="C75">
        <v>99409</v>
      </c>
      <c r="D75" t="s">
        <v>203</v>
      </c>
      <c r="E75" t="s">
        <v>82</v>
      </c>
    </row>
    <row r="76" spans="1:5" x14ac:dyDescent="0.55000000000000004">
      <c r="A76" t="s">
        <v>33</v>
      </c>
      <c r="B76" t="s">
        <v>205</v>
      </c>
      <c r="C76" t="s">
        <v>31</v>
      </c>
      <c r="D76" t="s">
        <v>155</v>
      </c>
      <c r="E76" t="s">
        <v>156</v>
      </c>
    </row>
    <row r="77" spans="1:5" x14ac:dyDescent="0.55000000000000004">
      <c r="A77" t="s">
        <v>33</v>
      </c>
      <c r="B77" t="s">
        <v>206</v>
      </c>
      <c r="C77" t="s">
        <v>207</v>
      </c>
      <c r="D77" t="s">
        <v>208</v>
      </c>
      <c r="E77" t="s">
        <v>209</v>
      </c>
    </row>
    <row r="78" spans="1:5" x14ac:dyDescent="0.55000000000000004">
      <c r="A78" t="s">
        <v>33</v>
      </c>
      <c r="B78" t="s">
        <v>210</v>
      </c>
      <c r="C78" t="s">
        <v>211</v>
      </c>
      <c r="D78" t="s">
        <v>155</v>
      </c>
      <c r="E78" t="s">
        <v>212</v>
      </c>
    </row>
    <row r="79" spans="1:5" x14ac:dyDescent="0.55000000000000004">
      <c r="A79" t="s">
        <v>30</v>
      </c>
      <c r="B79" t="s">
        <v>213</v>
      </c>
      <c r="C79" t="s">
        <v>28</v>
      </c>
      <c r="D79" t="s">
        <v>155</v>
      </c>
      <c r="E79" t="s">
        <v>156</v>
      </c>
    </row>
    <row r="80" spans="1:5" x14ac:dyDescent="0.55000000000000004">
      <c r="A80" t="s">
        <v>12</v>
      </c>
      <c r="B80" t="s">
        <v>214</v>
      </c>
      <c r="C80">
        <v>99340</v>
      </c>
      <c r="D80" t="s">
        <v>92</v>
      </c>
      <c r="E80" t="s">
        <v>82</v>
      </c>
    </row>
    <row r="81" spans="1:5" x14ac:dyDescent="0.55000000000000004">
      <c r="A81" t="s">
        <v>12</v>
      </c>
      <c r="B81" t="s">
        <v>215</v>
      </c>
      <c r="C81">
        <v>99368</v>
      </c>
      <c r="D81" t="s">
        <v>216</v>
      </c>
      <c r="E81" t="s">
        <v>217</v>
      </c>
    </row>
    <row r="82" spans="1:5" x14ac:dyDescent="0.55000000000000004">
      <c r="A82" t="s">
        <v>12</v>
      </c>
      <c r="B82" t="s">
        <v>218</v>
      </c>
      <c r="C82">
        <v>99339</v>
      </c>
      <c r="D82" t="s">
        <v>92</v>
      </c>
      <c r="E82" t="s">
        <v>82</v>
      </c>
    </row>
    <row r="83" spans="1:5" x14ac:dyDescent="0.55000000000000004">
      <c r="A83" t="s">
        <v>12</v>
      </c>
      <c r="B83" t="s">
        <v>219</v>
      </c>
      <c r="C83">
        <v>99451</v>
      </c>
      <c r="D83" t="s">
        <v>220</v>
      </c>
      <c r="E83" t="s">
        <v>221</v>
      </c>
    </row>
    <row r="84" spans="1:5" x14ac:dyDescent="0.55000000000000004">
      <c r="A84" t="s">
        <v>12</v>
      </c>
      <c r="B84" t="s">
        <v>222</v>
      </c>
      <c r="C84">
        <v>99367</v>
      </c>
      <c r="D84" t="s">
        <v>223</v>
      </c>
      <c r="E84" t="s">
        <v>221</v>
      </c>
    </row>
    <row r="85" spans="1:5" x14ac:dyDescent="0.55000000000000004">
      <c r="A85" t="s">
        <v>12</v>
      </c>
      <c r="B85" t="s">
        <v>224</v>
      </c>
      <c r="C85">
        <v>90882</v>
      </c>
      <c r="D85" t="s">
        <v>225</v>
      </c>
      <c r="E85" t="s">
        <v>156</v>
      </c>
    </row>
    <row r="86" spans="1:5" x14ac:dyDescent="0.55000000000000004">
      <c r="A86" t="s">
        <v>12</v>
      </c>
      <c r="B86" t="s">
        <v>226</v>
      </c>
      <c r="C86">
        <v>90889</v>
      </c>
      <c r="D86" t="s">
        <v>225</v>
      </c>
      <c r="E86" t="s">
        <v>227</v>
      </c>
    </row>
    <row r="87" spans="1:5" x14ac:dyDescent="0.55000000000000004">
      <c r="A87" t="s">
        <v>12</v>
      </c>
      <c r="B87" t="s">
        <v>228</v>
      </c>
      <c r="C87">
        <v>96160</v>
      </c>
      <c r="D87" t="s">
        <v>229</v>
      </c>
      <c r="E87" t="s">
        <v>227</v>
      </c>
    </row>
    <row r="88" spans="1:5" x14ac:dyDescent="0.55000000000000004">
      <c r="A88" t="s">
        <v>12</v>
      </c>
      <c r="B88" t="s">
        <v>230</v>
      </c>
      <c r="C88" t="s">
        <v>231</v>
      </c>
      <c r="D88" t="s">
        <v>196</v>
      </c>
      <c r="E88" t="s">
        <v>201</v>
      </c>
    </row>
    <row r="89" spans="1:5" x14ac:dyDescent="0.55000000000000004">
      <c r="A89" t="s">
        <v>12</v>
      </c>
      <c r="B89" t="s">
        <v>232</v>
      </c>
      <c r="C89" t="s">
        <v>233</v>
      </c>
      <c r="D89" t="s">
        <v>196</v>
      </c>
      <c r="E89" t="s">
        <v>156</v>
      </c>
    </row>
    <row r="90" spans="1:5" x14ac:dyDescent="0.55000000000000004">
      <c r="A90" t="s">
        <v>47</v>
      </c>
      <c r="B90" t="s">
        <v>234</v>
      </c>
      <c r="C90" t="s">
        <v>235</v>
      </c>
      <c r="D90" t="s">
        <v>236</v>
      </c>
      <c r="E90" t="s">
        <v>237</v>
      </c>
    </row>
    <row r="91" spans="1:5" x14ac:dyDescent="0.55000000000000004">
      <c r="A91" t="s">
        <v>47</v>
      </c>
      <c r="B91" t="s">
        <v>238</v>
      </c>
      <c r="C91" t="s">
        <v>239</v>
      </c>
      <c r="D91" t="s">
        <v>240</v>
      </c>
      <c r="E91" t="s">
        <v>156</v>
      </c>
    </row>
    <row r="92" spans="1:5" x14ac:dyDescent="0.55000000000000004">
      <c r="A92" t="s">
        <v>47</v>
      </c>
      <c r="B92" t="s">
        <v>241</v>
      </c>
      <c r="C92" t="s">
        <v>242</v>
      </c>
      <c r="D92" t="s">
        <v>236</v>
      </c>
      <c r="E92" t="s">
        <v>237</v>
      </c>
    </row>
    <row r="93" spans="1:5" x14ac:dyDescent="0.55000000000000004">
      <c r="A93" t="s">
        <v>47</v>
      </c>
      <c r="B93" t="s">
        <v>243</v>
      </c>
      <c r="C93" t="s">
        <v>244</v>
      </c>
      <c r="D93" t="s">
        <v>245</v>
      </c>
      <c r="E93" t="s">
        <v>246</v>
      </c>
    </row>
    <row r="94" spans="1:5" x14ac:dyDescent="0.55000000000000004">
      <c r="A94" t="s">
        <v>47</v>
      </c>
      <c r="B94" t="s">
        <v>243</v>
      </c>
      <c r="C94" t="s">
        <v>247</v>
      </c>
      <c r="D94" t="s">
        <v>245</v>
      </c>
      <c r="E94" t="s">
        <v>246</v>
      </c>
    </row>
    <row r="95" spans="1:5" x14ac:dyDescent="0.55000000000000004">
      <c r="A95" t="s">
        <v>248</v>
      </c>
      <c r="B95" t="s">
        <v>249</v>
      </c>
      <c r="C95">
        <v>96171</v>
      </c>
      <c r="D95" t="s">
        <v>250</v>
      </c>
      <c r="E95" t="s">
        <v>227</v>
      </c>
    </row>
    <row r="96" spans="1:5" x14ac:dyDescent="0.55000000000000004">
      <c r="A96" t="s">
        <v>248</v>
      </c>
      <c r="B96" t="s">
        <v>251</v>
      </c>
      <c r="C96">
        <v>96170</v>
      </c>
      <c r="D96" t="s">
        <v>250</v>
      </c>
      <c r="E96" t="s">
        <v>227</v>
      </c>
    </row>
    <row r="97" spans="1:5" x14ac:dyDescent="0.55000000000000004">
      <c r="A97" t="s">
        <v>248</v>
      </c>
      <c r="B97" t="s">
        <v>252</v>
      </c>
      <c r="C97">
        <v>90887</v>
      </c>
      <c r="D97" t="s">
        <v>75</v>
      </c>
      <c r="E97" t="s">
        <v>253</v>
      </c>
    </row>
    <row r="98" spans="1:5" x14ac:dyDescent="0.55000000000000004">
      <c r="A98" t="s">
        <v>248</v>
      </c>
      <c r="B98" t="s">
        <v>254</v>
      </c>
      <c r="C98">
        <v>90785</v>
      </c>
      <c r="D98" t="s">
        <v>255</v>
      </c>
      <c r="E98" t="s">
        <v>237</v>
      </c>
    </row>
    <row r="99" spans="1:5" x14ac:dyDescent="0.55000000000000004">
      <c r="A99" t="s">
        <v>248</v>
      </c>
      <c r="B99" t="s">
        <v>256</v>
      </c>
      <c r="C99" t="s">
        <v>257</v>
      </c>
      <c r="D99" t="s">
        <v>155</v>
      </c>
      <c r="E99" t="s">
        <v>156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1:CY115"/>
  <sheetViews>
    <sheetView tabSelected="1" topLeftCell="D1" zoomScale="70" zoomScaleNormal="70" workbookViewId="0">
      <selection activeCell="A71" sqref="A1:B1048576"/>
    </sheetView>
  </sheetViews>
  <sheetFormatPr defaultColWidth="4.15625" defaultRowHeight="13.8" x14ac:dyDescent="0.45"/>
  <cols>
    <col min="1" max="1" width="23.7890625" style="4" hidden="1" customWidth="1"/>
    <col min="2" max="2" width="24" style="4" hidden="1" customWidth="1"/>
    <col min="3" max="3" width="29.5234375" style="4" bestFit="1" customWidth="1"/>
    <col min="4" max="4" width="91.578125" style="4" bestFit="1" customWidth="1"/>
    <col min="5" max="5" width="14.15625" style="4" customWidth="1"/>
    <col min="6" max="6" width="20.578125" style="4" bestFit="1" customWidth="1"/>
    <col min="7" max="7" width="26.41796875" style="4" customWidth="1"/>
    <col min="8" max="8" width="12.734375" style="4" customWidth="1"/>
    <col min="9" max="9" width="26.68359375" style="4" bestFit="1" customWidth="1"/>
    <col min="10" max="10" width="18.3671875" style="4" customWidth="1"/>
    <col min="11" max="11" width="31" style="4" hidden="1" customWidth="1"/>
    <col min="12" max="12" width="17.83984375" style="4" hidden="1" customWidth="1"/>
    <col min="13" max="13" width="21.578125" style="4" hidden="1" customWidth="1"/>
    <col min="14" max="14" width="17.26171875" style="4" hidden="1" customWidth="1"/>
    <col min="15" max="15" width="19.578125" style="4" hidden="1" customWidth="1"/>
    <col min="16" max="16" width="16.83984375" style="4" hidden="1" customWidth="1"/>
    <col min="17" max="17" width="21.15625" style="4" hidden="1" customWidth="1"/>
    <col min="18" max="18" width="17.26171875" style="4" hidden="1" customWidth="1"/>
    <col min="19" max="19" width="15.41796875" style="4" hidden="1" customWidth="1"/>
    <col min="20" max="20" width="16.41796875" style="4" hidden="1" customWidth="1"/>
    <col min="21" max="21" width="16.83984375" style="4" hidden="1" customWidth="1"/>
    <col min="22" max="22" width="17.41796875" style="4" hidden="1" customWidth="1"/>
    <col min="23" max="23" width="16.68359375" style="4" bestFit="1" customWidth="1"/>
    <col min="24" max="24" width="20.83984375" style="4" hidden="1" customWidth="1"/>
    <col min="25" max="25" width="12.41796875" style="4" hidden="1" customWidth="1"/>
    <col min="26" max="26" width="20.15625" style="4" hidden="1" customWidth="1"/>
    <col min="27" max="27" width="12.41796875" style="4" hidden="1" customWidth="1"/>
    <col min="28" max="28" width="13" style="4" hidden="1" customWidth="1"/>
    <col min="29" max="29" width="19.68359375" style="4" hidden="1" customWidth="1"/>
    <col min="30" max="30" width="20.15625" style="4" hidden="1" customWidth="1"/>
    <col min="31" max="31" width="16.68359375" style="4" hidden="1" customWidth="1"/>
    <col min="32" max="32" width="18.15625" style="4" hidden="1" customWidth="1"/>
    <col min="33" max="33" width="15" style="4" hidden="1" customWidth="1"/>
    <col min="34" max="34" width="17.68359375" style="4" hidden="1" customWidth="1"/>
    <col min="35" max="35" width="12" style="4" hidden="1" customWidth="1"/>
    <col min="36" max="36" width="12.15625" style="4" hidden="1" customWidth="1"/>
    <col min="37" max="37" width="14.26171875" style="4" hidden="1" customWidth="1"/>
    <col min="38" max="38" width="12.15625" style="4" hidden="1" customWidth="1"/>
    <col min="39" max="39" width="12.578125" style="4" hidden="1" customWidth="1"/>
    <col min="40" max="40" width="13.15625" style="4" hidden="1" customWidth="1"/>
    <col min="41" max="41" width="15.26171875" style="4" hidden="1" customWidth="1"/>
    <col min="42" max="42" width="15.83984375" style="4" hidden="1" customWidth="1"/>
    <col min="43" max="43" width="17.41796875" style="4" hidden="1" customWidth="1"/>
    <col min="44" max="44" width="14" style="4" hidden="1" customWidth="1"/>
    <col min="45" max="45" width="12.578125" style="4" hidden="1" customWidth="1"/>
    <col min="46" max="46" width="17.26171875" style="4" hidden="1" customWidth="1"/>
    <col min="47" max="47" width="14.578125" style="4" hidden="1" customWidth="1"/>
    <col min="48" max="48" width="15.68359375" style="4" hidden="1" customWidth="1"/>
    <col min="49" max="49" width="12.578125" style="4" hidden="1" customWidth="1"/>
    <col min="50" max="50" width="15.68359375" style="4" hidden="1" customWidth="1"/>
    <col min="51" max="51" width="14.578125" style="4" hidden="1" customWidth="1"/>
    <col min="52" max="52" width="12.578125" style="4" hidden="1" customWidth="1"/>
    <col min="53" max="53" width="14.26171875" style="4" hidden="1" customWidth="1"/>
    <col min="54" max="54" width="12.41796875" style="4" hidden="1" customWidth="1"/>
    <col min="55" max="55" width="12.578125" style="4" hidden="1" customWidth="1"/>
    <col min="56" max="56" width="13.83984375" style="4" hidden="1" customWidth="1"/>
    <col min="57" max="57" width="13.578125" style="4" hidden="1" customWidth="1"/>
    <col min="58" max="58" width="12.15625" style="4" hidden="1" customWidth="1"/>
    <col min="59" max="59" width="16.41796875" style="4" hidden="1" customWidth="1"/>
    <col min="60" max="60" width="17.68359375" style="4" hidden="1" customWidth="1"/>
    <col min="61" max="61" width="17.15625" style="4" hidden="1" customWidth="1"/>
    <col min="62" max="62" width="21.68359375" style="4" hidden="1" customWidth="1"/>
    <col min="63" max="64" width="18.68359375" style="4" hidden="1" customWidth="1"/>
    <col min="65" max="66" width="23.41796875" style="4" hidden="1" customWidth="1"/>
    <col min="67" max="67" width="14.41796875" style="4" hidden="1" customWidth="1"/>
    <col min="68" max="68" width="19.68359375" style="4" hidden="1" customWidth="1"/>
    <col min="69" max="69" width="20.68359375" style="4" hidden="1" customWidth="1"/>
    <col min="70" max="70" width="19.68359375" style="4" hidden="1" customWidth="1"/>
    <col min="71" max="71" width="14" style="4" hidden="1" customWidth="1"/>
    <col min="72" max="72" width="13.578125" style="4" hidden="1" customWidth="1"/>
    <col min="73" max="73" width="14.41796875" style="4" hidden="1" customWidth="1"/>
    <col min="74" max="74" width="14" style="4" hidden="1" customWidth="1"/>
    <col min="75" max="75" width="21.26171875" style="4" bestFit="1" customWidth="1"/>
    <col min="76" max="76" width="31.15625" style="4" hidden="1" customWidth="1"/>
    <col min="77" max="77" width="15.68359375" style="4" hidden="1" customWidth="1"/>
    <col min="78" max="78" width="17.26171875" style="4" hidden="1" customWidth="1"/>
    <col min="79" max="79" width="34.83984375" style="4" hidden="1" customWidth="1"/>
    <col min="80" max="80" width="21.41796875" style="4" hidden="1" customWidth="1"/>
    <col min="81" max="81" width="20.578125" style="4" hidden="1" customWidth="1"/>
    <col min="82" max="82" width="23.15625" style="4" hidden="1" customWidth="1"/>
    <col min="83" max="83" width="16" style="4" hidden="1" customWidth="1"/>
    <col min="84" max="84" width="17.26171875" style="4" hidden="1" customWidth="1"/>
    <col min="85" max="85" width="14.41796875" style="4" hidden="1" customWidth="1"/>
    <col min="86" max="86" width="17.41796875" style="4" hidden="1" customWidth="1"/>
    <col min="87" max="88" width="12.578125" style="4" hidden="1" customWidth="1"/>
    <col min="89" max="89" width="20.68359375" style="4" hidden="1" customWidth="1"/>
    <col min="90" max="91" width="30.26171875" style="4" hidden="1" customWidth="1"/>
    <col min="92" max="92" width="17.68359375" style="4" hidden="1" customWidth="1"/>
    <col min="93" max="95" width="12.41796875" style="4" hidden="1" customWidth="1"/>
    <col min="96" max="96" width="25.68359375" style="4" hidden="1" customWidth="1"/>
    <col min="97" max="97" width="24" style="4" hidden="1" customWidth="1"/>
    <col min="98" max="98" width="13" style="4" hidden="1" customWidth="1"/>
    <col min="99" max="99" width="15.68359375" style="4" hidden="1" customWidth="1"/>
    <col min="100" max="100" width="17.41796875" style="4" hidden="1" customWidth="1"/>
    <col min="101" max="101" width="12.41796875" style="4" hidden="1" customWidth="1"/>
    <col min="102" max="102" width="13" style="4" hidden="1" customWidth="1"/>
    <col min="103" max="103" width="14.41796875" style="4" hidden="1" customWidth="1"/>
    <col min="104" max="112" width="11.68359375" style="4" customWidth="1"/>
    <col min="113" max="16384" width="4.15625" style="4"/>
  </cols>
  <sheetData>
    <row r="1" spans="1:103" ht="30" customHeight="1" x14ac:dyDescent="0.55000000000000004">
      <c r="A1" s="24"/>
      <c r="B1" s="24"/>
      <c r="C1" s="25" t="s">
        <v>596</v>
      </c>
      <c r="D1" s="25"/>
      <c r="E1" s="25"/>
      <c r="F1" s="25"/>
      <c r="G1" s="26"/>
      <c r="H1" s="25"/>
      <c r="I1" s="25"/>
      <c r="J1" s="25"/>
      <c r="K1" s="26"/>
      <c r="L1" s="26"/>
    </row>
    <row r="2" spans="1:103" s="17" customFormat="1" ht="88.8" customHeight="1" x14ac:dyDescent="0.55000000000000004">
      <c r="A2" s="16" t="s">
        <v>428</v>
      </c>
      <c r="B2" s="16" t="s">
        <v>429</v>
      </c>
      <c r="C2" s="17" t="s">
        <v>66</v>
      </c>
      <c r="D2" s="17" t="s">
        <v>3</v>
      </c>
      <c r="E2" s="17" t="s">
        <v>67</v>
      </c>
      <c r="F2" s="17" t="s">
        <v>69</v>
      </c>
      <c r="G2" s="17" t="s">
        <v>298</v>
      </c>
      <c r="H2" s="17" t="s">
        <v>312</v>
      </c>
      <c r="I2" s="17" t="s">
        <v>310</v>
      </c>
      <c r="J2" s="17" t="s">
        <v>311</v>
      </c>
      <c r="K2" s="18" t="s">
        <v>430</v>
      </c>
      <c r="L2" s="18" t="s">
        <v>509</v>
      </c>
      <c r="M2" s="18" t="s">
        <v>510</v>
      </c>
      <c r="N2" s="18" t="s">
        <v>511</v>
      </c>
      <c r="O2" s="18" t="s">
        <v>512</v>
      </c>
      <c r="P2" s="18" t="s">
        <v>514</v>
      </c>
      <c r="Q2" s="18" t="s">
        <v>513</v>
      </c>
      <c r="R2" s="18" t="s">
        <v>515</v>
      </c>
      <c r="S2" s="18" t="s">
        <v>516</v>
      </c>
      <c r="T2" s="18" t="s">
        <v>517</v>
      </c>
      <c r="U2" s="18" t="s">
        <v>518</v>
      </c>
      <c r="V2" s="18" t="s">
        <v>519</v>
      </c>
      <c r="W2" s="17" t="s">
        <v>309</v>
      </c>
      <c r="X2" s="23" t="s">
        <v>542</v>
      </c>
      <c r="Y2" s="18" t="s">
        <v>431</v>
      </c>
      <c r="Z2" s="18" t="s">
        <v>432</v>
      </c>
      <c r="AA2" s="18" t="s">
        <v>433</v>
      </c>
      <c r="AB2" s="18" t="s">
        <v>434</v>
      </c>
      <c r="AC2" s="18" t="s">
        <v>435</v>
      </c>
      <c r="AD2" s="18" t="s">
        <v>436</v>
      </c>
      <c r="AE2" s="18" t="s">
        <v>437</v>
      </c>
      <c r="AF2" s="18" t="s">
        <v>438</v>
      </c>
      <c r="AG2" s="18" t="s">
        <v>439</v>
      </c>
      <c r="AH2" s="18" t="s">
        <v>440</v>
      </c>
      <c r="AI2" s="18" t="s">
        <v>441</v>
      </c>
      <c r="AJ2" s="18" t="s">
        <v>442</v>
      </c>
      <c r="AK2" s="18" t="s">
        <v>443</v>
      </c>
      <c r="AL2" s="18" t="s">
        <v>444</v>
      </c>
      <c r="AM2" s="18" t="s">
        <v>445</v>
      </c>
      <c r="AN2" s="18" t="s">
        <v>446</v>
      </c>
      <c r="AO2" s="18" t="s">
        <v>447</v>
      </c>
      <c r="AP2" s="18" t="s">
        <v>448</v>
      </c>
      <c r="AQ2" s="18" t="s">
        <v>449</v>
      </c>
      <c r="AR2" s="18" t="s">
        <v>450</v>
      </c>
      <c r="AS2" s="18" t="s">
        <v>451</v>
      </c>
      <c r="AT2" s="18" t="s">
        <v>452</v>
      </c>
      <c r="AU2" s="18" t="s">
        <v>453</v>
      </c>
      <c r="AV2" s="18" t="s">
        <v>454</v>
      </c>
      <c r="AW2" s="18" t="s">
        <v>455</v>
      </c>
      <c r="AX2" s="18" t="s">
        <v>456</v>
      </c>
      <c r="AY2" s="18" t="s">
        <v>457</v>
      </c>
      <c r="AZ2" s="18" t="s">
        <v>458</v>
      </c>
      <c r="BA2" s="18" t="s">
        <v>459</v>
      </c>
      <c r="BB2" s="18" t="s">
        <v>460</v>
      </c>
      <c r="BC2" s="18" t="s">
        <v>461</v>
      </c>
      <c r="BD2" s="18" t="s">
        <v>462</v>
      </c>
      <c r="BE2" s="18" t="s">
        <v>463</v>
      </c>
      <c r="BF2" s="18" t="s">
        <v>464</v>
      </c>
      <c r="BG2" s="18" t="s">
        <v>465</v>
      </c>
      <c r="BH2" s="18" t="s">
        <v>466</v>
      </c>
      <c r="BI2" s="18" t="s">
        <v>467</v>
      </c>
      <c r="BJ2" s="18" t="s">
        <v>468</v>
      </c>
      <c r="BK2" s="18" t="s">
        <v>469</v>
      </c>
      <c r="BL2" s="18" t="s">
        <v>470</v>
      </c>
      <c r="BM2" s="18" t="s">
        <v>471</v>
      </c>
      <c r="BN2" s="18" t="s">
        <v>472</v>
      </c>
      <c r="BO2" s="18" t="s">
        <v>473</v>
      </c>
      <c r="BP2" s="18" t="s">
        <v>474</v>
      </c>
      <c r="BQ2" s="18" t="s">
        <v>475</v>
      </c>
      <c r="BR2" s="18" t="s">
        <v>476</v>
      </c>
      <c r="BS2" s="18" t="s">
        <v>477</v>
      </c>
      <c r="BT2" s="18" t="s">
        <v>478</v>
      </c>
      <c r="BU2" s="18" t="s">
        <v>479</v>
      </c>
      <c r="BV2" s="18" t="s">
        <v>480</v>
      </c>
      <c r="BW2" s="17" t="s">
        <v>68</v>
      </c>
      <c r="BX2" s="18" t="s">
        <v>482</v>
      </c>
      <c r="BY2" s="18" t="s">
        <v>483</v>
      </c>
      <c r="BZ2" s="18" t="s">
        <v>484</v>
      </c>
      <c r="CA2" s="18" t="s">
        <v>485</v>
      </c>
      <c r="CB2" s="18" t="s">
        <v>486</v>
      </c>
      <c r="CC2" s="18" t="s">
        <v>488</v>
      </c>
      <c r="CD2" s="18" t="s">
        <v>487</v>
      </c>
      <c r="CE2" s="18" t="s">
        <v>508</v>
      </c>
      <c r="CF2" s="18" t="s">
        <v>489</v>
      </c>
      <c r="CG2" s="18" t="s">
        <v>490</v>
      </c>
      <c r="CH2" s="18" t="s">
        <v>491</v>
      </c>
      <c r="CI2" s="18" t="s">
        <v>492</v>
      </c>
      <c r="CJ2" s="18" t="s">
        <v>493</v>
      </c>
      <c r="CK2" s="18" t="s">
        <v>494</v>
      </c>
      <c r="CL2" s="18" t="s">
        <v>495</v>
      </c>
      <c r="CM2" s="18" t="s">
        <v>496</v>
      </c>
      <c r="CN2" s="18" t="s">
        <v>497</v>
      </c>
      <c r="CO2" s="18" t="s">
        <v>498</v>
      </c>
      <c r="CP2" s="18" t="s">
        <v>499</v>
      </c>
      <c r="CQ2" s="18" t="s">
        <v>500</v>
      </c>
      <c r="CR2" s="18" t="s">
        <v>501</v>
      </c>
      <c r="CS2" s="18" t="s">
        <v>502</v>
      </c>
      <c r="CT2" s="18" t="s">
        <v>503</v>
      </c>
      <c r="CU2" s="18" t="s">
        <v>504</v>
      </c>
      <c r="CV2" s="18" t="s">
        <v>505</v>
      </c>
      <c r="CW2" s="18" t="s">
        <v>507</v>
      </c>
      <c r="CX2" s="18" t="s">
        <v>481</v>
      </c>
      <c r="CY2" s="18" t="s">
        <v>506</v>
      </c>
    </row>
    <row r="3" spans="1:103" s="7" customFormat="1" ht="35.700000000000003" customHeight="1" x14ac:dyDescent="0.55000000000000004">
      <c r="A3" s="7" t="s">
        <v>590</v>
      </c>
      <c r="B3" s="7" t="s">
        <v>575</v>
      </c>
      <c r="C3" s="5" t="s">
        <v>70</v>
      </c>
      <c r="D3" s="6" t="s">
        <v>137</v>
      </c>
      <c r="E3" s="5">
        <v>90791</v>
      </c>
      <c r="F3" s="5" t="s">
        <v>258</v>
      </c>
      <c r="G3" s="5" t="s">
        <v>307</v>
      </c>
      <c r="H3" s="5">
        <v>1</v>
      </c>
      <c r="I3" s="5" t="s">
        <v>314</v>
      </c>
      <c r="J3" s="5" t="s">
        <v>301</v>
      </c>
      <c r="K3" s="14" t="str">
        <f>IF(ISNUMBER(SEARCH("LP, PA, Psy, LCSW, MFT, RN, NP, Peers, AOD",$F3))=TRUE,"Yes","")</f>
        <v/>
      </c>
      <c r="L3" s="14" t="str">
        <f t="shared" ref="L3:L34" si="0">IF(ISNUMBER(SEARCH("LP",$F3))=TRUE,"Yes","")</f>
        <v>Yes</v>
      </c>
      <c r="M3" s="14" t="str">
        <f t="shared" ref="M3:M34" si="1">IF(ISNUMBER(SEARCH("PA",$F3))=TRUE,"Yes","")</f>
        <v>Yes</v>
      </c>
      <c r="N3" s="14" t="str">
        <f t="shared" ref="N3:N34" si="2">IF(ISNUMBER(SEARCH("Pharm",$F3))=TRUE,"Yes","")</f>
        <v/>
      </c>
      <c r="O3" s="14" t="str">
        <f t="shared" ref="O3:O34" si="3">IF(ISNUMBER(SEARCH("Psy",$F3))=TRUE,"Yes","")</f>
        <v>Yes</v>
      </c>
      <c r="P3" s="14" t="str">
        <f t="shared" ref="P3:P34" si="4">IF(ISNUMBER(SEARCH("LCSW",$F3))=TRUE,"Yes","")</f>
        <v>Yes</v>
      </c>
      <c r="Q3" s="14" t="str">
        <f t="shared" ref="Q3:Q34" si="5">IF(ISNUMBER(SEARCH("MFT",$F3))=TRUE,"Yes","")</f>
        <v>Yes</v>
      </c>
      <c r="R3" s="14" t="str">
        <f t="shared" ref="R3:R34" si="6">IF(ISNUMBER(SEARCH("LPCC",$F3))=TRUE,"Yes","")</f>
        <v>Yes</v>
      </c>
      <c r="S3" s="14" t="str">
        <f t="shared" ref="S3:S34" si="7">IF(ISNUMBER(SEARCH("RN",$F3))=TRUE,"Yes","")</f>
        <v/>
      </c>
      <c r="T3" s="14" t="str">
        <f t="shared" ref="T3:T34" si="8">IF(ISNUMBER(SEARCH("NP",$F3))=TRUE,"Yes","")</f>
        <v>Yes</v>
      </c>
      <c r="U3" s="14" t="str">
        <f t="shared" ref="U3:U34" si="9">IF(ISNUMBER(SEARCH("AOD",$F3))=TRUE,"Yes","")</f>
        <v/>
      </c>
      <c r="V3" s="14" t="str">
        <f t="shared" ref="V3:V34" si="10">IF(ISNUMBER(SEARCH("Peers",$F3))=TRUE,"Yes","")</f>
        <v/>
      </c>
      <c r="W3" s="5" t="s">
        <v>313</v>
      </c>
      <c r="X3" s="5" t="s">
        <v>520</v>
      </c>
      <c r="Y3" s="19" t="str">
        <f t="shared" ref="Y3:Y66" si="11">IF(ISNUMBER(SEARCH("01",$X3))=TRUE,"Yes","")</f>
        <v>Yes</v>
      </c>
      <c r="Z3" s="19" t="str">
        <f t="shared" ref="Z3:Z66" si="12">IF(ISNUMBER(SEARCH("02",$X3))=TRUE,"Yes","")</f>
        <v>Yes</v>
      </c>
      <c r="AA3" s="19" t="str">
        <f>IF(ISNUMBER(SEARCH("03",$X3))=TRUE,"Yes","")</f>
        <v>Yes</v>
      </c>
      <c r="AB3" s="19" t="str">
        <f>IF(ISNUMBER(SEARCH("04",$X3))=TRUE,"Yes","")</f>
        <v>Yes</v>
      </c>
      <c r="AC3" s="19" t="str">
        <f>IF(ISNUMBER(SEARCH("05",$X3))=TRUE,"Yes","")</f>
        <v>Yes</v>
      </c>
      <c r="AD3" s="19" t="str">
        <f>IF(ISNUMBER(SEARCH("06",$X3))=TRUE,"Yes","")</f>
        <v>Yes</v>
      </c>
      <c r="AE3" s="19" t="str">
        <f>IF(ISNUMBER(SEARCH("07",$X3))=TRUE,"Yes","")</f>
        <v>Yes</v>
      </c>
      <c r="AF3" s="19" t="str">
        <f>IF(ISNUMBER(SEARCH("08",$X3))=TRUE,"Yes","")</f>
        <v>Yes</v>
      </c>
      <c r="AG3" s="19" t="str">
        <f>IF(ISNUMBER(SEARCH("09",$X3))=TRUE,"Yes","")</f>
        <v/>
      </c>
      <c r="AH3" s="19" t="str">
        <f>IF(ISNUMBER(SEARCH("10",$X3))=TRUE,"Yes","")</f>
        <v>Yes</v>
      </c>
      <c r="AI3" s="19" t="str">
        <f>IF(ISNUMBER(SEARCH("11",$X3))=TRUE,"Yes","")</f>
        <v>Yes</v>
      </c>
      <c r="AJ3" s="19" t="str">
        <f>IF(ISNUMBER(SEARCH("12",$X3))=TRUE,"Yes","")</f>
        <v>Yes</v>
      </c>
      <c r="AK3" s="19" t="str">
        <f>IF(ISNUMBER(SEARCH("13",$X3))=TRUE,"Yes","")</f>
        <v>Yes</v>
      </c>
      <c r="AL3" s="19" t="str">
        <f>IF(ISNUMBER(SEARCH("14",$X3))=TRUE,"Yes","")</f>
        <v>Yes</v>
      </c>
      <c r="AM3" s="19" t="str">
        <f>IF(ISNUMBER(SEARCH("15",$X3))=TRUE,"Yes","")</f>
        <v>Yes</v>
      </c>
      <c r="AN3" s="19" t="str">
        <f>IF(ISNUMBER(SEARCH("16",$X3))=TRUE,"Yes","")</f>
        <v>Yes</v>
      </c>
      <c r="AO3" s="19" t="str">
        <f>IF(ISNUMBER(SEARCH("17",$X3))=TRUE,"Yes","")</f>
        <v>Yes</v>
      </c>
      <c r="AP3" s="19" t="str">
        <f>IF(ISNUMBER(SEARCH("18",$X3))=TRUE,"Yes","")</f>
        <v>Yes</v>
      </c>
      <c r="AQ3" s="19" t="str">
        <f>IF(ISNUMBER(SEARCH("19",$X3))=TRUE,"Yes","")</f>
        <v>Yes</v>
      </c>
      <c r="AR3" s="19" t="str">
        <f>IF(ISNUMBER(SEARCH("20",$X3))=TRUE,"Yes","")</f>
        <v>Yes</v>
      </c>
      <c r="AS3" s="19" t="str">
        <f>IF(ISNUMBER(SEARCH("21",$X3))=TRUE,"Yes","")</f>
        <v>Yes</v>
      </c>
      <c r="AT3" s="19" t="str">
        <f>IF(ISNUMBER(SEARCH("22",$X3))=TRUE,"Yes","")</f>
        <v>Yes</v>
      </c>
      <c r="AU3" s="19" t="str">
        <f>IF(ISNUMBER(SEARCH("23",$X3))=TRUE,"Yes","")</f>
        <v>Yes</v>
      </c>
      <c r="AV3" s="19" t="str">
        <f>IF(ISNUMBER(SEARCH("24",$X3))=TRUE,"Yes","")</f>
        <v>Yes</v>
      </c>
      <c r="AW3" s="19" t="str">
        <f>IF(ISNUMBER(SEARCH("25",$X3))=TRUE,"Yes","")</f>
        <v>Yes</v>
      </c>
      <c r="AX3" s="19" t="str">
        <f>IF(ISNUMBER(SEARCH("26",$X3))=TRUE,"Yes","")</f>
        <v>Yes</v>
      </c>
      <c r="AY3" s="19" t="str">
        <f>IF(ISNUMBER(SEARCH("31",$X3))=TRUE,"Yes","")</f>
        <v>Yes</v>
      </c>
      <c r="AZ3" s="19" t="str">
        <f>IF(ISNUMBER(SEARCH("32",$X3))=TRUE,"Yes","")</f>
        <v>Yes</v>
      </c>
      <c r="BA3" s="19" t="str">
        <f>IF(ISNUMBER(SEARCH("33",$X3))=TRUE,"Yes","")</f>
        <v>Yes</v>
      </c>
      <c r="BB3" s="19" t="str">
        <f>IF(ISNUMBER(SEARCH("41",$X3))=TRUE,"Yes","")</f>
        <v>Yes</v>
      </c>
      <c r="BC3" s="19" t="str">
        <f>IF(ISNUMBER(SEARCH("01",$X3))=TRUE,"Yes","")</f>
        <v>Yes</v>
      </c>
      <c r="BD3" s="19" t="str">
        <f>IF(ISNUMBER(SEARCH("42",$X3))=TRUE,"Yes","")</f>
        <v>Yes</v>
      </c>
      <c r="BE3" s="19" t="str">
        <f>IF(ISNUMBER(SEARCH("49",$X3))=TRUE,"Yes","")</f>
        <v>Yes</v>
      </c>
      <c r="BF3" s="19" t="str">
        <f>IF(ISNUMBER(SEARCH("50",$X3))=TRUE,"Yes","")</f>
        <v>Yes</v>
      </c>
      <c r="BG3" s="19" t="str">
        <f t="shared" ref="BG3:BG66" si="13">IF(ISNUMBER(SEARCH("51",$X3))=TRUE,"Yes","")</f>
        <v>Yes</v>
      </c>
      <c r="BH3" s="19" t="str">
        <f t="shared" ref="BH3:BH66" si="14">IF(ISNUMBER(SEARCH("51",$X3))=TRUE,"Yes","")</f>
        <v>Yes</v>
      </c>
      <c r="BI3" s="19" t="str">
        <f t="shared" ref="BI3:BI66" si="15">IF(ISNUMBER(SEARCH("53",$X3))=TRUE,"Yes","")</f>
        <v>Yes</v>
      </c>
      <c r="BJ3" s="19" t="str">
        <f t="shared" ref="BJ3:BJ66" si="16">IF(ISNUMBER(SEARCH("54",$X3))=TRUE,"Yes","")</f>
        <v>Yes</v>
      </c>
      <c r="BK3" s="19" t="str">
        <f t="shared" ref="BK3:BK66" si="17">IF(ISNUMBER(SEARCH("55",$X3))=TRUE,"Yes","")</f>
        <v>Yes</v>
      </c>
      <c r="BL3" s="19" t="str">
        <f t="shared" ref="BL3:BL66" si="18">IF(ISNUMBER(SEARCH("56",$X3))=TRUE,"Yes","")</f>
        <v>Yes</v>
      </c>
      <c r="BM3" s="19" t="str">
        <f t="shared" ref="BM3:BM66" si="19">IF(ISNUMBER(SEARCH("57",$X3))=TRUE,"Yes","")</f>
        <v>Yes</v>
      </c>
      <c r="BN3" s="19" t="str">
        <f t="shared" ref="BN3:BN66" si="20">IF(ISNUMBER(SEARCH("58",$X3))=TRUE,"Yes","")</f>
        <v>Yes</v>
      </c>
      <c r="BO3" s="19" t="str">
        <f t="shared" ref="BO3:BO66" si="21">IF(ISNUMBER(SEARCH("60",$X3))=TRUE,"Yes","")</f>
        <v>Yes</v>
      </c>
      <c r="BP3" s="19" t="str">
        <f t="shared" ref="BP3:BP66" si="22">IF(ISNUMBER(SEARCH("61",$X3))=TRUE,"Yes","")</f>
        <v>Yes</v>
      </c>
      <c r="BQ3" s="19" t="str">
        <f t="shared" ref="BQ3:BQ66" si="23">IF(ISNUMBER(SEARCH("62",$X3))=TRUE,"Yes","")</f>
        <v>Yes</v>
      </c>
      <c r="BR3" s="19" t="str">
        <f t="shared" ref="BR3:BR66" si="24">IF(ISNUMBER(SEARCH("65",$X3))=TRUE,"Yes","")</f>
        <v>Yes</v>
      </c>
      <c r="BS3" s="19" t="str">
        <f t="shared" ref="BS3:BS66" si="25">IF(ISNUMBER(SEARCH("71",$X3))=TRUE,"Yes","")</f>
        <v>Yes</v>
      </c>
      <c r="BT3" s="19" t="str">
        <f t="shared" ref="BT3:BT66" si="26">IF(ISNUMBER(SEARCH("72",$X3))=TRUE,"Yes","")</f>
        <v>Yes</v>
      </c>
      <c r="BU3" s="19" t="str">
        <f t="shared" ref="BU3:BU66" si="27">IF(ISNUMBER(SEARCH("81",$X3))=TRUE,"Yes","")</f>
        <v>Yes</v>
      </c>
      <c r="BV3" s="19" t="str">
        <f t="shared" ref="BV3:BV66" si="28">IF(ISNUMBER(SEARCH("99",$X3))=TRUE,"Yes","")</f>
        <v>Yes</v>
      </c>
      <c r="BW3" s="5" t="s">
        <v>138</v>
      </c>
      <c r="BX3" s="14" t="str">
        <f t="shared" ref="BX3:BX34" si="29">IF(ISNUMBER(SEARCH("27",$BW3))=TRUE,"Yes","")</f>
        <v/>
      </c>
      <c r="BY3" s="14" t="str">
        <f t="shared" ref="BY3:BY34" si="30">IF(ISNUMBER(SEARCH("59",$BW3))=TRUE,"Yes","")</f>
        <v>Yes</v>
      </c>
      <c r="BZ3" s="14" t="str">
        <f t="shared" ref="BZ3:BZ34" si="31">IF(ISNUMBER(SEARCH("93",$BW3))=TRUE,"Yes","")</f>
        <v>Yes</v>
      </c>
      <c r="CA3" s="14" t="str">
        <f t="shared" ref="CA3:CA34" si="32">IF(ISNUMBER(SEARCH("95",$BW3))=TRUE,"Yes","")</f>
        <v>Yes</v>
      </c>
      <c r="CB3" s="14" t="str">
        <f t="shared" ref="CB3:CB34" si="33">IF(ISNUMBER(SEARCH("GC",$BW3))=TRUE,"Yes","")</f>
        <v>Yes</v>
      </c>
      <c r="CC3" s="14" t="str">
        <f t="shared" ref="CC3:CC34" si="34">IF(ISNUMBER(SEARCH("GQ",$BW3))=TRUE,"Yes","")</f>
        <v/>
      </c>
      <c r="CD3" s="14" t="str">
        <f t="shared" ref="CD3:CD34" si="35">IF(ISNUMBER(SEARCH("GT",$BW3))=TRUE,"Yes","")</f>
        <v/>
      </c>
      <c r="CE3" s="14" t="str">
        <f t="shared" ref="CE3:CE34" si="36">IF(ISNUMBER(SEARCH("HA",$BW3))=TRUE,"Yes","")</f>
        <v/>
      </c>
      <c r="CF3" s="14" t="str">
        <f t="shared" ref="CF3:CF34" si="37">IF(ISNUMBER(SEARCH("HD",$BW3))=TRUE,"Yes","")</f>
        <v>Yes</v>
      </c>
      <c r="CG3" s="14" t="str">
        <f t="shared" ref="CG3:CG34" si="38">IF(ISNUMBER(SEARCH("HF",$BW3))=TRUE,"Yes","")</f>
        <v/>
      </c>
      <c r="CH3" s="14" t="str">
        <f t="shared" ref="CH3:CH34" si="39">IF(ISNUMBER(SEARCH("HG",$BW3))=TRUE,"Yes","")</f>
        <v>Yes</v>
      </c>
      <c r="CI3" s="14" t="str">
        <f t="shared" ref="CI3:CI34" si="40">IF(ISNUMBER(SEARCH("HL",$BW3))=TRUE,"Yes","")</f>
        <v>Yes</v>
      </c>
      <c r="CJ3" s="14" t="str">
        <f t="shared" ref="CJ3:CJ34" si="41">IF(ISNUMBER(SEARCH("HW",$BW3))=TRUE,"Yes","")</f>
        <v/>
      </c>
      <c r="CK3" s="14" t="str">
        <f t="shared" ref="CK3:CK34" si="42">IF(ISNUMBER(SEARCH("SC",$BW3))=TRUE,"Yes","")</f>
        <v/>
      </c>
      <c r="CL3" s="14" t="str">
        <f t="shared" ref="CL3:CL34" si="43">IF(ISNUMBER(SEARCH("XE",$BW3))=TRUE,"Yes","")</f>
        <v/>
      </c>
      <c r="CM3" s="14" t="str">
        <f t="shared" ref="CM3:CM34" si="44">IF(ISNUMBER(SEARCH("XP",$BW3))=TRUE,"Yes","")</f>
        <v/>
      </c>
      <c r="CN3" s="14" t="str">
        <f t="shared" ref="CN3:CN34" si="45">IF(ISNUMBER(SEARCH("XU",$BW3))=TRUE,"Yes","")</f>
        <v/>
      </c>
      <c r="CO3" s="14" t="str">
        <f t="shared" ref="CO3:CO34" si="46">IF(ISNUMBER(SEARCH("U1",$BW3))=TRUE,"Yes","")</f>
        <v>Yes</v>
      </c>
      <c r="CP3" s="14" t="str">
        <f t="shared" ref="CP3:CP34" si="47">IF(ISNUMBER(SEARCH("U2",$BW3))=TRUE,"Yes","")</f>
        <v>Yes</v>
      </c>
      <c r="CQ3" s="14" t="str">
        <f t="shared" ref="CQ3:CQ34" si="48">IF(ISNUMBER(SEARCH("U3",$BW3))=TRUE,"Yes","")</f>
        <v>Yes</v>
      </c>
      <c r="CR3" s="14" t="str">
        <f t="shared" ref="CR3:CR34" si="49">IF(ISNUMBER(SEARCH("U4",$BW3))=TRUE,"Yes","")</f>
        <v/>
      </c>
      <c r="CS3" s="14" t="str">
        <f t="shared" ref="CS3:CS34" si="50">IF(ISNUMBER(SEARCH("U5",$BW3))=TRUE,"Yes","")</f>
        <v/>
      </c>
      <c r="CT3" s="14" t="str">
        <f t="shared" ref="CT3:CT34" si="51">IF(ISNUMBER(SEARCH("U6",$BW3))=TRUE,"Yes","")</f>
        <v/>
      </c>
      <c r="CU3" s="14" t="str">
        <f t="shared" ref="CU3:CU34" si="52">IF(ISNUMBER(SEARCH("U7",$BW3))=TRUE,"Yes","")</f>
        <v>Yes</v>
      </c>
      <c r="CV3" s="14" t="str">
        <f t="shared" ref="CV3:CV34" si="53">IF(ISNUMBER(SEARCH("U8",$BW3))=TRUE,"Yes","")</f>
        <v>Yes</v>
      </c>
      <c r="CW3" s="14" t="str">
        <f t="shared" ref="CW3:CW34" si="54">IF(ISNUMBER(SEARCH("U9",$BW3))=TRUE,"Yes","")</f>
        <v>Yes</v>
      </c>
      <c r="CX3" s="14" t="str">
        <f t="shared" ref="CX3:CX34" si="55">IF(ISNUMBER(SEARCH("UA",$BW3))=TRUE,"Yes","")</f>
        <v>Yes</v>
      </c>
      <c r="CY3" s="14" t="str">
        <f t="shared" ref="CY3:CY34" si="56">IF(ISNUMBER(SEARCH("UB",$BW3))=TRUE,"Yes","")</f>
        <v>Yes</v>
      </c>
    </row>
    <row r="4" spans="1:103" s="7" customFormat="1" ht="35.700000000000003" customHeight="1" x14ac:dyDescent="0.55000000000000004">
      <c r="A4" s="7" t="s">
        <v>587</v>
      </c>
      <c r="B4" s="7" t="s">
        <v>575</v>
      </c>
      <c r="C4" s="5" t="s">
        <v>70</v>
      </c>
      <c r="D4" s="6" t="s">
        <v>140</v>
      </c>
      <c r="E4" s="5">
        <v>90792</v>
      </c>
      <c r="F4" s="5" t="s">
        <v>259</v>
      </c>
      <c r="G4" s="5" t="s">
        <v>307</v>
      </c>
      <c r="H4" s="5">
        <v>1</v>
      </c>
      <c r="I4" s="5" t="s">
        <v>316</v>
      </c>
      <c r="J4" s="5" t="s">
        <v>301</v>
      </c>
      <c r="K4" s="13"/>
      <c r="L4" s="13" t="str">
        <f t="shared" si="0"/>
        <v>Yes</v>
      </c>
      <c r="M4" s="13" t="str">
        <f t="shared" si="1"/>
        <v>Yes</v>
      </c>
      <c r="N4" s="13" t="str">
        <f t="shared" si="2"/>
        <v/>
      </c>
      <c r="O4" s="13" t="str">
        <f t="shared" si="3"/>
        <v/>
      </c>
      <c r="P4" s="13" t="str">
        <f t="shared" si="4"/>
        <v/>
      </c>
      <c r="Q4" s="13" t="str">
        <f t="shared" si="5"/>
        <v/>
      </c>
      <c r="R4" s="13" t="str">
        <f t="shared" si="6"/>
        <v/>
      </c>
      <c r="S4" s="13" t="str">
        <f t="shared" si="7"/>
        <v/>
      </c>
      <c r="T4" s="13" t="str">
        <f t="shared" si="8"/>
        <v>Yes</v>
      </c>
      <c r="U4" s="13" t="str">
        <f t="shared" si="9"/>
        <v/>
      </c>
      <c r="V4" s="13" t="str">
        <f t="shared" si="10"/>
        <v/>
      </c>
      <c r="W4" s="5" t="s">
        <v>315</v>
      </c>
      <c r="X4" s="5" t="s">
        <v>520</v>
      </c>
      <c r="Y4" s="19" t="str">
        <f t="shared" si="11"/>
        <v>Yes</v>
      </c>
      <c r="Z4" s="19" t="str">
        <f t="shared" si="12"/>
        <v>Yes</v>
      </c>
      <c r="AA4" s="19" t="str">
        <f t="shared" ref="AA4:AA67" si="57">IF(ISNUMBER(SEARCH("03",$X4))=TRUE,"Yes","")</f>
        <v>Yes</v>
      </c>
      <c r="AB4" s="19" t="str">
        <f t="shared" ref="AB4:AB67" si="58">IF(ISNUMBER(SEARCH("04",$X4))=TRUE,"Yes","")</f>
        <v>Yes</v>
      </c>
      <c r="AC4" s="19" t="str">
        <f t="shared" ref="AC4:AC67" si="59">IF(ISNUMBER(SEARCH("05",$X4))=TRUE,"Yes","")</f>
        <v>Yes</v>
      </c>
      <c r="AD4" s="19" t="str">
        <f t="shared" ref="AD4:AD67" si="60">IF(ISNUMBER(SEARCH("06",$X4))=TRUE,"Yes","")</f>
        <v>Yes</v>
      </c>
      <c r="AE4" s="19" t="str">
        <f t="shared" ref="AE4:AE67" si="61">IF(ISNUMBER(SEARCH("07",$X4))=TRUE,"Yes","")</f>
        <v>Yes</v>
      </c>
      <c r="AF4" s="19" t="str">
        <f t="shared" ref="AF4:AF67" si="62">IF(ISNUMBER(SEARCH("08",$X4))=TRUE,"Yes","")</f>
        <v>Yes</v>
      </c>
      <c r="AG4" s="19" t="str">
        <f t="shared" ref="AG4:AG67" si="63">IF(ISNUMBER(SEARCH("09",$X4))=TRUE,"Yes","")</f>
        <v/>
      </c>
      <c r="AH4" s="19" t="str">
        <f t="shared" ref="AH4:AH67" si="64">IF(ISNUMBER(SEARCH("10",$X4))=TRUE,"Yes","")</f>
        <v>Yes</v>
      </c>
      <c r="AI4" s="19" t="str">
        <f t="shared" ref="AI4:AI67" si="65">IF(ISNUMBER(SEARCH("11",$X4))=TRUE,"Yes","")</f>
        <v>Yes</v>
      </c>
      <c r="AJ4" s="19" t="str">
        <f t="shared" ref="AJ4:AJ67" si="66">IF(ISNUMBER(SEARCH("12",$X4))=TRUE,"Yes","")</f>
        <v>Yes</v>
      </c>
      <c r="AK4" s="19" t="str">
        <f t="shared" ref="AK4:AK67" si="67">IF(ISNUMBER(SEARCH("13",$X4))=TRUE,"Yes","")</f>
        <v>Yes</v>
      </c>
      <c r="AL4" s="19" t="str">
        <f t="shared" ref="AL4:AL67" si="68">IF(ISNUMBER(SEARCH("14",$X4))=TRUE,"Yes","")</f>
        <v>Yes</v>
      </c>
      <c r="AM4" s="19" t="str">
        <f t="shared" ref="AM4:AM67" si="69">IF(ISNUMBER(SEARCH("15",$X4))=TRUE,"Yes","")</f>
        <v>Yes</v>
      </c>
      <c r="AN4" s="19" t="str">
        <f t="shared" ref="AN4:AN67" si="70">IF(ISNUMBER(SEARCH("16",$X4))=TRUE,"Yes","")</f>
        <v>Yes</v>
      </c>
      <c r="AO4" s="19" t="str">
        <f t="shared" ref="AO4:AO67" si="71">IF(ISNUMBER(SEARCH("17",$X4))=TRUE,"Yes","")</f>
        <v>Yes</v>
      </c>
      <c r="AP4" s="19" t="str">
        <f t="shared" ref="AP4:AP67" si="72">IF(ISNUMBER(SEARCH("18",$X4))=TRUE,"Yes","")</f>
        <v>Yes</v>
      </c>
      <c r="AQ4" s="19" t="str">
        <f t="shared" ref="AQ4:AQ67" si="73">IF(ISNUMBER(SEARCH("19",$X4))=TRUE,"Yes","")</f>
        <v>Yes</v>
      </c>
      <c r="AR4" s="19" t="str">
        <f t="shared" ref="AR4:AR67" si="74">IF(ISNUMBER(SEARCH("20",$X4))=TRUE,"Yes","")</f>
        <v>Yes</v>
      </c>
      <c r="AS4" s="19" t="str">
        <f t="shared" ref="AS4:AS67" si="75">IF(ISNUMBER(SEARCH("21",$X4))=TRUE,"Yes","")</f>
        <v>Yes</v>
      </c>
      <c r="AT4" s="19" t="str">
        <f t="shared" ref="AT4:AT67" si="76">IF(ISNUMBER(SEARCH("22",$X4))=TRUE,"Yes","")</f>
        <v>Yes</v>
      </c>
      <c r="AU4" s="19" t="str">
        <f t="shared" ref="AU4:AU67" si="77">IF(ISNUMBER(SEARCH("23",$X4))=TRUE,"Yes","")</f>
        <v>Yes</v>
      </c>
      <c r="AV4" s="19" t="str">
        <f t="shared" ref="AV4:AV67" si="78">IF(ISNUMBER(SEARCH("24",$X4))=TRUE,"Yes","")</f>
        <v>Yes</v>
      </c>
      <c r="AW4" s="19" t="str">
        <f t="shared" ref="AW4:AW67" si="79">IF(ISNUMBER(SEARCH("25",$X4))=TRUE,"Yes","")</f>
        <v>Yes</v>
      </c>
      <c r="AX4" s="19" t="str">
        <f t="shared" ref="AX4:AX67" si="80">IF(ISNUMBER(SEARCH("26",$X4))=TRUE,"Yes","")</f>
        <v>Yes</v>
      </c>
      <c r="AY4" s="19" t="str">
        <f t="shared" ref="AY4:AY67" si="81">IF(ISNUMBER(SEARCH("31",$X4))=TRUE,"Yes","")</f>
        <v>Yes</v>
      </c>
      <c r="AZ4" s="19" t="str">
        <f t="shared" ref="AZ4:AZ67" si="82">IF(ISNUMBER(SEARCH("32",$X4))=TRUE,"Yes","")</f>
        <v>Yes</v>
      </c>
      <c r="BA4" s="19" t="str">
        <f t="shared" ref="BA4:BA67" si="83">IF(ISNUMBER(SEARCH("33",$X4))=TRUE,"Yes","")</f>
        <v>Yes</v>
      </c>
      <c r="BB4" s="19" t="str">
        <f t="shared" ref="BB4:BB67" si="84">IF(ISNUMBER(SEARCH("41",$X4))=TRUE,"Yes","")</f>
        <v>Yes</v>
      </c>
      <c r="BC4" s="19" t="str">
        <f t="shared" ref="BC4:BC67" si="85">IF(ISNUMBER(SEARCH("01",$X4))=TRUE,"Yes","")</f>
        <v>Yes</v>
      </c>
      <c r="BD4" s="19" t="str">
        <f t="shared" ref="BD4:BD67" si="86">IF(ISNUMBER(SEARCH("42",$X4))=TRUE,"Yes","")</f>
        <v>Yes</v>
      </c>
      <c r="BE4" s="19" t="str">
        <f t="shared" ref="BE4:BE67" si="87">IF(ISNUMBER(SEARCH("49",$X4))=TRUE,"Yes","")</f>
        <v>Yes</v>
      </c>
      <c r="BF4" s="19" t="str">
        <f t="shared" ref="BF4:BF67" si="88">IF(ISNUMBER(SEARCH("50",$X4))=TRUE,"Yes","")</f>
        <v>Yes</v>
      </c>
      <c r="BG4" s="19" t="str">
        <f t="shared" si="13"/>
        <v>Yes</v>
      </c>
      <c r="BH4" s="19" t="str">
        <f t="shared" si="14"/>
        <v>Yes</v>
      </c>
      <c r="BI4" s="19" t="str">
        <f t="shared" si="15"/>
        <v>Yes</v>
      </c>
      <c r="BJ4" s="19" t="str">
        <f t="shared" si="16"/>
        <v>Yes</v>
      </c>
      <c r="BK4" s="19" t="str">
        <f t="shared" si="17"/>
        <v>Yes</v>
      </c>
      <c r="BL4" s="19" t="str">
        <f t="shared" si="18"/>
        <v>Yes</v>
      </c>
      <c r="BM4" s="19" t="str">
        <f t="shared" si="19"/>
        <v>Yes</v>
      </c>
      <c r="BN4" s="19" t="str">
        <f t="shared" si="20"/>
        <v>Yes</v>
      </c>
      <c r="BO4" s="19" t="str">
        <f t="shared" si="21"/>
        <v>Yes</v>
      </c>
      <c r="BP4" s="19" t="str">
        <f t="shared" si="22"/>
        <v>Yes</v>
      </c>
      <c r="BQ4" s="19" t="str">
        <f t="shared" si="23"/>
        <v>Yes</v>
      </c>
      <c r="BR4" s="19" t="str">
        <f t="shared" si="24"/>
        <v>Yes</v>
      </c>
      <c r="BS4" s="19" t="str">
        <f t="shared" si="25"/>
        <v>Yes</v>
      </c>
      <c r="BT4" s="19" t="str">
        <f t="shared" si="26"/>
        <v>Yes</v>
      </c>
      <c r="BU4" s="19" t="str">
        <f t="shared" si="27"/>
        <v>Yes</v>
      </c>
      <c r="BV4" s="19" t="str">
        <f t="shared" si="28"/>
        <v>Yes</v>
      </c>
      <c r="BW4" s="5" t="s">
        <v>138</v>
      </c>
      <c r="BX4" s="13" t="str">
        <f t="shared" si="29"/>
        <v/>
      </c>
      <c r="BY4" s="13" t="str">
        <f t="shared" si="30"/>
        <v>Yes</v>
      </c>
      <c r="BZ4" s="13" t="str">
        <f t="shared" si="31"/>
        <v>Yes</v>
      </c>
      <c r="CA4" s="13" t="str">
        <f t="shared" si="32"/>
        <v>Yes</v>
      </c>
      <c r="CB4" s="13" t="str">
        <f t="shared" si="33"/>
        <v>Yes</v>
      </c>
      <c r="CC4" s="13" t="str">
        <f t="shared" si="34"/>
        <v/>
      </c>
      <c r="CD4" s="13" t="str">
        <f t="shared" si="35"/>
        <v/>
      </c>
      <c r="CE4" s="13" t="str">
        <f t="shared" si="36"/>
        <v/>
      </c>
      <c r="CF4" s="13" t="str">
        <f t="shared" si="37"/>
        <v>Yes</v>
      </c>
      <c r="CG4" s="13" t="str">
        <f t="shared" si="38"/>
        <v/>
      </c>
      <c r="CH4" s="13" t="str">
        <f t="shared" si="39"/>
        <v>Yes</v>
      </c>
      <c r="CI4" s="13" t="str">
        <f t="shared" si="40"/>
        <v>Yes</v>
      </c>
      <c r="CJ4" s="13" t="str">
        <f t="shared" si="41"/>
        <v/>
      </c>
      <c r="CK4" s="13" t="str">
        <f t="shared" si="42"/>
        <v/>
      </c>
      <c r="CL4" s="13" t="str">
        <f t="shared" si="43"/>
        <v/>
      </c>
      <c r="CM4" s="13" t="str">
        <f t="shared" si="44"/>
        <v/>
      </c>
      <c r="CN4" s="13" t="str">
        <f t="shared" si="45"/>
        <v/>
      </c>
      <c r="CO4" s="13" t="str">
        <f t="shared" si="46"/>
        <v>Yes</v>
      </c>
      <c r="CP4" s="13" t="str">
        <f t="shared" si="47"/>
        <v>Yes</v>
      </c>
      <c r="CQ4" s="13" t="str">
        <f t="shared" si="48"/>
        <v>Yes</v>
      </c>
      <c r="CR4" s="13" t="str">
        <f t="shared" si="49"/>
        <v/>
      </c>
      <c r="CS4" s="13" t="str">
        <f t="shared" si="50"/>
        <v/>
      </c>
      <c r="CT4" s="13" t="str">
        <f t="shared" si="51"/>
        <v/>
      </c>
      <c r="CU4" s="13" t="str">
        <f t="shared" si="52"/>
        <v>Yes</v>
      </c>
      <c r="CV4" s="13" t="str">
        <f t="shared" si="53"/>
        <v>Yes</v>
      </c>
      <c r="CW4" s="13" t="str">
        <f t="shared" si="54"/>
        <v>Yes</v>
      </c>
      <c r="CX4" s="13" t="str">
        <f t="shared" si="55"/>
        <v>Yes</v>
      </c>
      <c r="CY4" s="13" t="str">
        <f t="shared" si="56"/>
        <v>Yes</v>
      </c>
    </row>
    <row r="5" spans="1:103" s="7" customFormat="1" ht="35.700000000000003" customHeight="1" x14ac:dyDescent="0.55000000000000004">
      <c r="A5" s="7" t="s">
        <v>301</v>
      </c>
      <c r="B5" s="7" t="s">
        <v>301</v>
      </c>
      <c r="C5" s="5" t="s">
        <v>70</v>
      </c>
      <c r="D5" s="6" t="s">
        <v>135</v>
      </c>
      <c r="E5" s="5">
        <v>90865</v>
      </c>
      <c r="F5" s="5" t="s">
        <v>259</v>
      </c>
      <c r="G5" s="5" t="s">
        <v>307</v>
      </c>
      <c r="H5" s="5">
        <v>1</v>
      </c>
      <c r="I5" s="5" t="s">
        <v>318</v>
      </c>
      <c r="J5" s="5" t="s">
        <v>301</v>
      </c>
      <c r="K5" s="13"/>
      <c r="L5" s="13" t="str">
        <f t="shared" si="0"/>
        <v>Yes</v>
      </c>
      <c r="M5" s="13" t="str">
        <f t="shared" si="1"/>
        <v>Yes</v>
      </c>
      <c r="N5" s="13" t="str">
        <f t="shared" si="2"/>
        <v/>
      </c>
      <c r="O5" s="13" t="str">
        <f t="shared" si="3"/>
        <v/>
      </c>
      <c r="P5" s="13" t="str">
        <f t="shared" si="4"/>
        <v/>
      </c>
      <c r="Q5" s="13" t="str">
        <f t="shared" si="5"/>
        <v/>
      </c>
      <c r="R5" s="13" t="str">
        <f t="shared" si="6"/>
        <v/>
      </c>
      <c r="S5" s="13" t="str">
        <f t="shared" si="7"/>
        <v/>
      </c>
      <c r="T5" s="13" t="str">
        <f t="shared" si="8"/>
        <v>Yes</v>
      </c>
      <c r="U5" s="13" t="str">
        <f t="shared" si="9"/>
        <v/>
      </c>
      <c r="V5" s="13" t="str">
        <f t="shared" si="10"/>
        <v/>
      </c>
      <c r="W5" s="5" t="s">
        <v>317</v>
      </c>
      <c r="X5" s="5" t="s">
        <v>543</v>
      </c>
      <c r="Y5" s="19" t="str">
        <f t="shared" si="11"/>
        <v>Yes</v>
      </c>
      <c r="Z5" s="19" t="str">
        <f t="shared" si="12"/>
        <v/>
      </c>
      <c r="AA5" s="19" t="str">
        <f t="shared" si="57"/>
        <v>Yes</v>
      </c>
      <c r="AB5" s="19" t="str">
        <f t="shared" si="58"/>
        <v/>
      </c>
      <c r="AC5" s="19" t="str">
        <f t="shared" si="59"/>
        <v>Yes</v>
      </c>
      <c r="AD5" s="19" t="str">
        <f t="shared" si="60"/>
        <v>Yes</v>
      </c>
      <c r="AE5" s="19" t="str">
        <f t="shared" si="61"/>
        <v>Yes</v>
      </c>
      <c r="AF5" s="19" t="str">
        <f t="shared" si="62"/>
        <v>Yes</v>
      </c>
      <c r="AG5" s="19" t="str">
        <f t="shared" si="63"/>
        <v/>
      </c>
      <c r="AH5" s="19" t="str">
        <f t="shared" si="64"/>
        <v>Yes</v>
      </c>
      <c r="AI5" s="19" t="str">
        <f t="shared" si="65"/>
        <v>Yes</v>
      </c>
      <c r="AJ5" s="19" t="str">
        <f t="shared" si="66"/>
        <v>Yes</v>
      </c>
      <c r="AK5" s="19" t="str">
        <f t="shared" si="67"/>
        <v>Yes</v>
      </c>
      <c r="AL5" s="19" t="str">
        <f t="shared" si="68"/>
        <v>Yes</v>
      </c>
      <c r="AM5" s="19" t="str">
        <f t="shared" si="69"/>
        <v>Yes</v>
      </c>
      <c r="AN5" s="19" t="str">
        <f t="shared" si="70"/>
        <v>Yes</v>
      </c>
      <c r="AO5" s="19" t="str">
        <f t="shared" si="71"/>
        <v>Yes</v>
      </c>
      <c r="AP5" s="19" t="str">
        <f t="shared" si="72"/>
        <v>Yes</v>
      </c>
      <c r="AQ5" s="19" t="str">
        <f t="shared" si="73"/>
        <v>Yes</v>
      </c>
      <c r="AR5" s="19" t="str">
        <f t="shared" si="74"/>
        <v>Yes</v>
      </c>
      <c r="AS5" s="19" t="str">
        <f t="shared" si="75"/>
        <v>Yes</v>
      </c>
      <c r="AT5" s="19" t="str">
        <f t="shared" si="76"/>
        <v>Yes</v>
      </c>
      <c r="AU5" s="19" t="str">
        <f t="shared" si="77"/>
        <v>Yes</v>
      </c>
      <c r="AV5" s="19" t="str">
        <f t="shared" si="78"/>
        <v>Yes</v>
      </c>
      <c r="AW5" s="19" t="str">
        <f t="shared" si="79"/>
        <v>Yes</v>
      </c>
      <c r="AX5" s="19" t="str">
        <f t="shared" si="80"/>
        <v>Yes</v>
      </c>
      <c r="AY5" s="19" t="str">
        <f t="shared" si="81"/>
        <v>Yes</v>
      </c>
      <c r="AZ5" s="19" t="str">
        <f t="shared" si="82"/>
        <v>Yes</v>
      </c>
      <c r="BA5" s="19" t="str">
        <f t="shared" si="83"/>
        <v>Yes</v>
      </c>
      <c r="BB5" s="19" t="str">
        <f t="shared" si="84"/>
        <v>Yes</v>
      </c>
      <c r="BC5" s="19" t="str">
        <f t="shared" si="85"/>
        <v>Yes</v>
      </c>
      <c r="BD5" s="19" t="str">
        <f t="shared" si="86"/>
        <v>Yes</v>
      </c>
      <c r="BE5" s="19" t="str">
        <f t="shared" si="87"/>
        <v>Yes</v>
      </c>
      <c r="BF5" s="19" t="str">
        <f t="shared" si="88"/>
        <v>Yes</v>
      </c>
      <c r="BG5" s="19" t="str">
        <f t="shared" si="13"/>
        <v>Yes</v>
      </c>
      <c r="BH5" s="19" t="str">
        <f t="shared" si="14"/>
        <v>Yes</v>
      </c>
      <c r="BI5" s="19" t="str">
        <f t="shared" si="15"/>
        <v>Yes</v>
      </c>
      <c r="BJ5" s="19" t="str">
        <f t="shared" si="16"/>
        <v>Yes</v>
      </c>
      <c r="BK5" s="19" t="str">
        <f t="shared" si="17"/>
        <v>Yes</v>
      </c>
      <c r="BL5" s="19" t="str">
        <f t="shared" si="18"/>
        <v>Yes</v>
      </c>
      <c r="BM5" s="19" t="str">
        <f t="shared" si="19"/>
        <v>Yes</v>
      </c>
      <c r="BN5" s="19" t="str">
        <f t="shared" si="20"/>
        <v>Yes</v>
      </c>
      <c r="BO5" s="19" t="str">
        <f t="shared" si="21"/>
        <v>Yes</v>
      </c>
      <c r="BP5" s="19" t="str">
        <f t="shared" si="22"/>
        <v>Yes</v>
      </c>
      <c r="BQ5" s="19" t="str">
        <f t="shared" si="23"/>
        <v>Yes</v>
      </c>
      <c r="BR5" s="19" t="str">
        <f t="shared" si="24"/>
        <v>Yes</v>
      </c>
      <c r="BS5" s="19" t="str">
        <f t="shared" si="25"/>
        <v>Yes</v>
      </c>
      <c r="BT5" s="19" t="str">
        <f t="shared" si="26"/>
        <v>Yes</v>
      </c>
      <c r="BU5" s="19" t="str">
        <f t="shared" si="27"/>
        <v>Yes</v>
      </c>
      <c r="BV5" s="19" t="str">
        <f t="shared" si="28"/>
        <v>Yes</v>
      </c>
      <c r="BW5" s="5" t="s">
        <v>136</v>
      </c>
      <c r="BX5" s="13" t="str">
        <f t="shared" si="29"/>
        <v/>
      </c>
      <c r="BY5" s="13" t="str">
        <f t="shared" si="30"/>
        <v>Yes</v>
      </c>
      <c r="BZ5" s="13" t="str">
        <f t="shared" si="31"/>
        <v/>
      </c>
      <c r="CA5" s="13" t="str">
        <f t="shared" si="32"/>
        <v/>
      </c>
      <c r="CB5" s="13" t="str">
        <f t="shared" si="33"/>
        <v>Yes</v>
      </c>
      <c r="CC5" s="13" t="str">
        <f t="shared" si="34"/>
        <v/>
      </c>
      <c r="CD5" s="13" t="str">
        <f t="shared" si="35"/>
        <v/>
      </c>
      <c r="CE5" s="13" t="str">
        <f t="shared" si="36"/>
        <v/>
      </c>
      <c r="CF5" s="13" t="str">
        <f t="shared" si="37"/>
        <v>Yes</v>
      </c>
      <c r="CG5" s="13" t="str">
        <f t="shared" si="38"/>
        <v/>
      </c>
      <c r="CH5" s="13" t="str">
        <f t="shared" si="39"/>
        <v>Yes</v>
      </c>
      <c r="CI5" s="13" t="str">
        <f t="shared" si="40"/>
        <v>Yes</v>
      </c>
      <c r="CJ5" s="13" t="str">
        <f t="shared" si="41"/>
        <v/>
      </c>
      <c r="CK5" s="13" t="str">
        <f t="shared" si="42"/>
        <v/>
      </c>
      <c r="CL5" s="13" t="str">
        <f t="shared" si="43"/>
        <v>Yes</v>
      </c>
      <c r="CM5" s="13" t="str">
        <f t="shared" si="44"/>
        <v>Yes</v>
      </c>
      <c r="CN5" s="13" t="str">
        <f t="shared" si="45"/>
        <v>Yes</v>
      </c>
      <c r="CO5" s="13" t="str">
        <f t="shared" si="46"/>
        <v>Yes</v>
      </c>
      <c r="CP5" s="13" t="str">
        <f t="shared" si="47"/>
        <v>Yes</v>
      </c>
      <c r="CQ5" s="13" t="str">
        <f t="shared" si="48"/>
        <v>Yes</v>
      </c>
      <c r="CR5" s="13" t="str">
        <f t="shared" si="49"/>
        <v/>
      </c>
      <c r="CS5" s="13" t="str">
        <f t="shared" si="50"/>
        <v/>
      </c>
      <c r="CT5" s="13" t="str">
        <f t="shared" si="51"/>
        <v/>
      </c>
      <c r="CU5" s="13" t="str">
        <f t="shared" si="52"/>
        <v>Yes</v>
      </c>
      <c r="CV5" s="13" t="str">
        <f t="shared" si="53"/>
        <v>Yes</v>
      </c>
      <c r="CW5" s="13" t="str">
        <f t="shared" si="54"/>
        <v/>
      </c>
      <c r="CX5" s="13" t="str">
        <f t="shared" si="55"/>
        <v>Yes</v>
      </c>
      <c r="CY5" s="13" t="str">
        <f t="shared" si="56"/>
        <v>Yes</v>
      </c>
    </row>
    <row r="6" spans="1:103" s="7" customFormat="1" ht="35.700000000000003" customHeight="1" x14ac:dyDescent="0.55000000000000004">
      <c r="A6" s="7" t="s">
        <v>590</v>
      </c>
      <c r="B6" s="7" t="s">
        <v>575</v>
      </c>
      <c r="C6" s="5" t="s">
        <v>70</v>
      </c>
      <c r="D6" s="6" t="s">
        <v>141</v>
      </c>
      <c r="E6" s="5">
        <v>90885</v>
      </c>
      <c r="F6" s="5" t="s">
        <v>258</v>
      </c>
      <c r="G6" s="5" t="s">
        <v>302</v>
      </c>
      <c r="H6" s="5">
        <v>1</v>
      </c>
      <c r="I6" s="5" t="s">
        <v>595</v>
      </c>
      <c r="J6" s="5" t="s">
        <v>301</v>
      </c>
      <c r="K6" s="13"/>
      <c r="L6" s="13" t="str">
        <f t="shared" si="0"/>
        <v>Yes</v>
      </c>
      <c r="M6" s="13" t="str">
        <f t="shared" si="1"/>
        <v>Yes</v>
      </c>
      <c r="N6" s="13" t="str">
        <f t="shared" si="2"/>
        <v/>
      </c>
      <c r="O6" s="13" t="str">
        <f t="shared" si="3"/>
        <v>Yes</v>
      </c>
      <c r="P6" s="13" t="str">
        <f t="shared" si="4"/>
        <v>Yes</v>
      </c>
      <c r="Q6" s="13" t="str">
        <f t="shared" si="5"/>
        <v>Yes</v>
      </c>
      <c r="R6" s="13" t="str">
        <f t="shared" si="6"/>
        <v>Yes</v>
      </c>
      <c r="S6" s="13" t="str">
        <f t="shared" si="7"/>
        <v/>
      </c>
      <c r="T6" s="13" t="str">
        <f t="shared" si="8"/>
        <v>Yes</v>
      </c>
      <c r="U6" s="13" t="str">
        <f t="shared" si="9"/>
        <v/>
      </c>
      <c r="V6" s="13" t="str">
        <f t="shared" si="10"/>
        <v/>
      </c>
      <c r="W6" s="5" t="s">
        <v>319</v>
      </c>
      <c r="X6" s="5" t="s">
        <v>524</v>
      </c>
      <c r="Y6" s="19" t="str">
        <f t="shared" si="11"/>
        <v>Yes</v>
      </c>
      <c r="Z6" s="19" t="str">
        <f t="shared" si="12"/>
        <v/>
      </c>
      <c r="AA6" s="19" t="str">
        <f t="shared" si="57"/>
        <v>Yes</v>
      </c>
      <c r="AB6" s="19" t="str">
        <f t="shared" si="58"/>
        <v>Yes</v>
      </c>
      <c r="AC6" s="19" t="str">
        <f t="shared" si="59"/>
        <v>Yes</v>
      </c>
      <c r="AD6" s="19" t="str">
        <f t="shared" si="60"/>
        <v>Yes</v>
      </c>
      <c r="AE6" s="19" t="str">
        <f t="shared" si="61"/>
        <v>Yes</v>
      </c>
      <c r="AF6" s="19" t="str">
        <f t="shared" si="62"/>
        <v>Yes</v>
      </c>
      <c r="AG6" s="19" t="str">
        <f t="shared" si="63"/>
        <v/>
      </c>
      <c r="AH6" s="19" t="str">
        <f t="shared" si="64"/>
        <v/>
      </c>
      <c r="AI6" s="19" t="str">
        <f t="shared" si="65"/>
        <v>Yes</v>
      </c>
      <c r="AJ6" s="19" t="str">
        <f t="shared" si="66"/>
        <v>Yes</v>
      </c>
      <c r="AK6" s="19" t="str">
        <f t="shared" si="67"/>
        <v>Yes</v>
      </c>
      <c r="AL6" s="19" t="str">
        <f t="shared" si="68"/>
        <v>Yes</v>
      </c>
      <c r="AM6" s="19" t="str">
        <f t="shared" si="69"/>
        <v>Yes</v>
      </c>
      <c r="AN6" s="19" t="str">
        <f t="shared" si="70"/>
        <v>Yes</v>
      </c>
      <c r="AO6" s="19" t="str">
        <f t="shared" si="71"/>
        <v>Yes</v>
      </c>
      <c r="AP6" s="19" t="str">
        <f t="shared" si="72"/>
        <v>Yes</v>
      </c>
      <c r="AQ6" s="19" t="str">
        <f t="shared" si="73"/>
        <v>Yes</v>
      </c>
      <c r="AR6" s="19" t="str">
        <f t="shared" si="74"/>
        <v>Yes</v>
      </c>
      <c r="AS6" s="19" t="str">
        <f t="shared" si="75"/>
        <v>Yes</v>
      </c>
      <c r="AT6" s="19" t="str">
        <f t="shared" si="76"/>
        <v>Yes</v>
      </c>
      <c r="AU6" s="19" t="str">
        <f t="shared" si="77"/>
        <v>Yes</v>
      </c>
      <c r="AV6" s="19" t="str">
        <f t="shared" si="78"/>
        <v>Yes</v>
      </c>
      <c r="AW6" s="19" t="str">
        <f t="shared" si="79"/>
        <v>Yes</v>
      </c>
      <c r="AX6" s="19" t="str">
        <f t="shared" si="80"/>
        <v>Yes</v>
      </c>
      <c r="AY6" s="19" t="str">
        <f t="shared" si="81"/>
        <v>Yes</v>
      </c>
      <c r="AZ6" s="19" t="str">
        <f t="shared" si="82"/>
        <v>Yes</v>
      </c>
      <c r="BA6" s="19" t="str">
        <f t="shared" si="83"/>
        <v>Yes</v>
      </c>
      <c r="BB6" s="19" t="str">
        <f t="shared" si="84"/>
        <v>Yes</v>
      </c>
      <c r="BC6" s="19" t="str">
        <f t="shared" si="85"/>
        <v>Yes</v>
      </c>
      <c r="BD6" s="19" t="str">
        <f t="shared" si="86"/>
        <v>Yes</v>
      </c>
      <c r="BE6" s="19" t="str">
        <f t="shared" si="87"/>
        <v>Yes</v>
      </c>
      <c r="BF6" s="19" t="str">
        <f t="shared" si="88"/>
        <v>Yes</v>
      </c>
      <c r="BG6" s="19" t="str">
        <f t="shared" si="13"/>
        <v>Yes</v>
      </c>
      <c r="BH6" s="19" t="str">
        <f t="shared" si="14"/>
        <v>Yes</v>
      </c>
      <c r="BI6" s="19" t="str">
        <f t="shared" si="15"/>
        <v>Yes</v>
      </c>
      <c r="BJ6" s="19" t="str">
        <f t="shared" si="16"/>
        <v>Yes</v>
      </c>
      <c r="BK6" s="19" t="str">
        <f t="shared" si="17"/>
        <v>Yes</v>
      </c>
      <c r="BL6" s="19" t="str">
        <f t="shared" si="18"/>
        <v>Yes</v>
      </c>
      <c r="BM6" s="19" t="str">
        <f t="shared" si="19"/>
        <v>Yes</v>
      </c>
      <c r="BN6" s="19" t="str">
        <f t="shared" si="20"/>
        <v>Yes</v>
      </c>
      <c r="BO6" s="19" t="str">
        <f t="shared" si="21"/>
        <v>Yes</v>
      </c>
      <c r="BP6" s="19" t="str">
        <f t="shared" si="22"/>
        <v>Yes</v>
      </c>
      <c r="BQ6" s="19" t="str">
        <f t="shared" si="23"/>
        <v>Yes</v>
      </c>
      <c r="BR6" s="19" t="str">
        <f t="shared" si="24"/>
        <v>Yes</v>
      </c>
      <c r="BS6" s="19" t="str">
        <f t="shared" si="25"/>
        <v>Yes</v>
      </c>
      <c r="BT6" s="19" t="str">
        <f t="shared" si="26"/>
        <v>Yes</v>
      </c>
      <c r="BU6" s="19" t="str">
        <f t="shared" si="27"/>
        <v>Yes</v>
      </c>
      <c r="BV6" s="19" t="str">
        <f t="shared" si="28"/>
        <v>Yes</v>
      </c>
      <c r="BW6" s="5" t="s">
        <v>142</v>
      </c>
      <c r="BX6" s="13" t="str">
        <f t="shared" si="29"/>
        <v/>
      </c>
      <c r="BY6" s="13" t="str">
        <f t="shared" si="30"/>
        <v>Yes</v>
      </c>
      <c r="BZ6" s="13" t="str">
        <f t="shared" si="31"/>
        <v/>
      </c>
      <c r="CA6" s="13" t="str">
        <f t="shared" si="32"/>
        <v/>
      </c>
      <c r="CB6" s="13" t="str">
        <f t="shared" si="33"/>
        <v>Yes</v>
      </c>
      <c r="CC6" s="13" t="str">
        <f t="shared" si="34"/>
        <v/>
      </c>
      <c r="CD6" s="13" t="str">
        <f t="shared" si="35"/>
        <v/>
      </c>
      <c r="CE6" s="13" t="str">
        <f t="shared" si="36"/>
        <v/>
      </c>
      <c r="CF6" s="13" t="str">
        <f t="shared" si="37"/>
        <v>Yes</v>
      </c>
      <c r="CG6" s="13" t="str">
        <f t="shared" si="38"/>
        <v/>
      </c>
      <c r="CH6" s="13" t="str">
        <f t="shared" si="39"/>
        <v>Yes</v>
      </c>
      <c r="CI6" s="13" t="str">
        <f t="shared" si="40"/>
        <v>Yes</v>
      </c>
      <c r="CJ6" s="13" t="str">
        <f t="shared" si="41"/>
        <v/>
      </c>
      <c r="CK6" s="13" t="str">
        <f t="shared" si="42"/>
        <v/>
      </c>
      <c r="CL6" s="13" t="str">
        <f t="shared" si="43"/>
        <v>Yes</v>
      </c>
      <c r="CM6" s="13" t="str">
        <f t="shared" si="44"/>
        <v>Yes</v>
      </c>
      <c r="CN6" s="13" t="str">
        <f t="shared" si="45"/>
        <v>Yes</v>
      </c>
      <c r="CO6" s="13" t="str">
        <f t="shared" si="46"/>
        <v>Yes</v>
      </c>
      <c r="CP6" s="13" t="str">
        <f t="shared" si="47"/>
        <v>Yes</v>
      </c>
      <c r="CQ6" s="13" t="str">
        <f t="shared" si="48"/>
        <v>Yes</v>
      </c>
      <c r="CR6" s="13" t="str">
        <f t="shared" si="49"/>
        <v/>
      </c>
      <c r="CS6" s="13" t="str">
        <f t="shared" si="50"/>
        <v/>
      </c>
      <c r="CT6" s="13" t="str">
        <f t="shared" si="51"/>
        <v/>
      </c>
      <c r="CU6" s="13" t="str">
        <f t="shared" si="52"/>
        <v>Yes</v>
      </c>
      <c r="CV6" s="13" t="str">
        <f t="shared" si="53"/>
        <v>Yes</v>
      </c>
      <c r="CW6" s="13" t="str">
        <f t="shared" si="54"/>
        <v>Yes</v>
      </c>
      <c r="CX6" s="13" t="str">
        <f t="shared" si="55"/>
        <v>Yes</v>
      </c>
      <c r="CY6" s="13" t="str">
        <f t="shared" si="56"/>
        <v>Yes</v>
      </c>
    </row>
    <row r="7" spans="1:103" s="7" customFormat="1" ht="35.700000000000003" customHeight="1" x14ac:dyDescent="0.55000000000000004">
      <c r="A7" s="7" t="s">
        <v>301</v>
      </c>
      <c r="B7" s="7" t="s">
        <v>301</v>
      </c>
      <c r="C7" s="5" t="s">
        <v>70</v>
      </c>
      <c r="D7" s="6" t="s">
        <v>74</v>
      </c>
      <c r="E7" s="5">
        <v>96130</v>
      </c>
      <c r="F7" s="5" t="s">
        <v>260</v>
      </c>
      <c r="G7" s="5" t="s">
        <v>307</v>
      </c>
      <c r="H7" s="5">
        <v>1</v>
      </c>
      <c r="I7" s="5" t="s">
        <v>321</v>
      </c>
      <c r="J7" s="5" t="s">
        <v>301</v>
      </c>
      <c r="K7" s="13"/>
      <c r="L7" s="13" t="str">
        <f t="shared" si="0"/>
        <v>Yes</v>
      </c>
      <c r="M7" s="13" t="str">
        <f t="shared" si="1"/>
        <v>Yes</v>
      </c>
      <c r="N7" s="13" t="str">
        <f t="shared" si="2"/>
        <v/>
      </c>
      <c r="O7" s="13" t="str">
        <f t="shared" si="3"/>
        <v>Yes</v>
      </c>
      <c r="P7" s="13" t="str">
        <f t="shared" si="4"/>
        <v/>
      </c>
      <c r="Q7" s="13" t="str">
        <f t="shared" si="5"/>
        <v/>
      </c>
      <c r="R7" s="13" t="str">
        <f t="shared" si="6"/>
        <v/>
      </c>
      <c r="S7" s="13" t="str">
        <f t="shared" si="7"/>
        <v/>
      </c>
      <c r="T7" s="13" t="str">
        <f t="shared" si="8"/>
        <v>Yes</v>
      </c>
      <c r="U7" s="13" t="str">
        <f t="shared" si="9"/>
        <v/>
      </c>
      <c r="V7" s="13" t="str">
        <f t="shared" si="10"/>
        <v/>
      </c>
      <c r="W7" s="5" t="s">
        <v>320</v>
      </c>
      <c r="X7" s="5" t="s">
        <v>520</v>
      </c>
      <c r="Y7" s="19" t="str">
        <f t="shared" si="11"/>
        <v>Yes</v>
      </c>
      <c r="Z7" s="19" t="str">
        <f t="shared" si="12"/>
        <v>Yes</v>
      </c>
      <c r="AA7" s="19" t="str">
        <f t="shared" si="57"/>
        <v>Yes</v>
      </c>
      <c r="AB7" s="19" t="str">
        <f t="shared" si="58"/>
        <v>Yes</v>
      </c>
      <c r="AC7" s="19" t="str">
        <f t="shared" si="59"/>
        <v>Yes</v>
      </c>
      <c r="AD7" s="19" t="str">
        <f t="shared" si="60"/>
        <v>Yes</v>
      </c>
      <c r="AE7" s="19" t="str">
        <f t="shared" si="61"/>
        <v>Yes</v>
      </c>
      <c r="AF7" s="19" t="str">
        <f t="shared" si="62"/>
        <v>Yes</v>
      </c>
      <c r="AG7" s="19" t="str">
        <f t="shared" si="63"/>
        <v/>
      </c>
      <c r="AH7" s="19" t="str">
        <f t="shared" si="64"/>
        <v>Yes</v>
      </c>
      <c r="AI7" s="19" t="str">
        <f t="shared" si="65"/>
        <v>Yes</v>
      </c>
      <c r="AJ7" s="19" t="str">
        <f t="shared" si="66"/>
        <v>Yes</v>
      </c>
      <c r="AK7" s="19" t="str">
        <f t="shared" si="67"/>
        <v>Yes</v>
      </c>
      <c r="AL7" s="19" t="str">
        <f t="shared" si="68"/>
        <v>Yes</v>
      </c>
      <c r="AM7" s="19" t="str">
        <f t="shared" si="69"/>
        <v>Yes</v>
      </c>
      <c r="AN7" s="19" t="str">
        <f t="shared" si="70"/>
        <v>Yes</v>
      </c>
      <c r="AO7" s="19" t="str">
        <f t="shared" si="71"/>
        <v>Yes</v>
      </c>
      <c r="AP7" s="19" t="str">
        <f t="shared" si="72"/>
        <v>Yes</v>
      </c>
      <c r="AQ7" s="19" t="str">
        <f t="shared" si="73"/>
        <v>Yes</v>
      </c>
      <c r="AR7" s="19" t="str">
        <f t="shared" si="74"/>
        <v>Yes</v>
      </c>
      <c r="AS7" s="19" t="str">
        <f t="shared" si="75"/>
        <v>Yes</v>
      </c>
      <c r="AT7" s="19" t="str">
        <f t="shared" si="76"/>
        <v>Yes</v>
      </c>
      <c r="AU7" s="19" t="str">
        <f t="shared" si="77"/>
        <v>Yes</v>
      </c>
      <c r="AV7" s="19" t="str">
        <f t="shared" si="78"/>
        <v>Yes</v>
      </c>
      <c r="AW7" s="19" t="str">
        <f t="shared" si="79"/>
        <v>Yes</v>
      </c>
      <c r="AX7" s="19" t="str">
        <f t="shared" si="80"/>
        <v>Yes</v>
      </c>
      <c r="AY7" s="19" t="str">
        <f t="shared" si="81"/>
        <v>Yes</v>
      </c>
      <c r="AZ7" s="19" t="str">
        <f t="shared" si="82"/>
        <v>Yes</v>
      </c>
      <c r="BA7" s="19" t="str">
        <f t="shared" si="83"/>
        <v>Yes</v>
      </c>
      <c r="BB7" s="19" t="str">
        <f t="shared" si="84"/>
        <v>Yes</v>
      </c>
      <c r="BC7" s="19" t="str">
        <f t="shared" si="85"/>
        <v>Yes</v>
      </c>
      <c r="BD7" s="19" t="str">
        <f t="shared" si="86"/>
        <v>Yes</v>
      </c>
      <c r="BE7" s="19" t="str">
        <f t="shared" si="87"/>
        <v>Yes</v>
      </c>
      <c r="BF7" s="19" t="str">
        <f t="shared" si="88"/>
        <v>Yes</v>
      </c>
      <c r="BG7" s="19" t="str">
        <f t="shared" si="13"/>
        <v>Yes</v>
      </c>
      <c r="BH7" s="19" t="str">
        <f t="shared" si="14"/>
        <v>Yes</v>
      </c>
      <c r="BI7" s="19" t="str">
        <f t="shared" si="15"/>
        <v>Yes</v>
      </c>
      <c r="BJ7" s="19" t="str">
        <f t="shared" si="16"/>
        <v>Yes</v>
      </c>
      <c r="BK7" s="19" t="str">
        <f t="shared" si="17"/>
        <v>Yes</v>
      </c>
      <c r="BL7" s="19" t="str">
        <f t="shared" si="18"/>
        <v>Yes</v>
      </c>
      <c r="BM7" s="19" t="str">
        <f t="shared" si="19"/>
        <v>Yes</v>
      </c>
      <c r="BN7" s="19" t="str">
        <f t="shared" si="20"/>
        <v>Yes</v>
      </c>
      <c r="BO7" s="19" t="str">
        <f t="shared" si="21"/>
        <v>Yes</v>
      </c>
      <c r="BP7" s="19" t="str">
        <f t="shared" si="22"/>
        <v>Yes</v>
      </c>
      <c r="BQ7" s="19" t="str">
        <f t="shared" si="23"/>
        <v>Yes</v>
      </c>
      <c r="BR7" s="19" t="str">
        <f t="shared" si="24"/>
        <v>Yes</v>
      </c>
      <c r="BS7" s="19" t="str">
        <f t="shared" si="25"/>
        <v>Yes</v>
      </c>
      <c r="BT7" s="19" t="str">
        <f t="shared" si="26"/>
        <v>Yes</v>
      </c>
      <c r="BU7" s="19" t="str">
        <f t="shared" si="27"/>
        <v>Yes</v>
      </c>
      <c r="BV7" s="19" t="str">
        <f t="shared" si="28"/>
        <v>Yes</v>
      </c>
      <c r="BW7" s="5" t="s">
        <v>75</v>
      </c>
      <c r="BX7" s="13" t="str">
        <f t="shared" si="29"/>
        <v/>
      </c>
      <c r="BY7" s="13" t="str">
        <f t="shared" si="30"/>
        <v>Yes</v>
      </c>
      <c r="BZ7" s="13" t="str">
        <f t="shared" si="31"/>
        <v>Yes</v>
      </c>
      <c r="CA7" s="13" t="str">
        <f t="shared" si="32"/>
        <v>Yes</v>
      </c>
      <c r="CB7" s="13" t="str">
        <f t="shared" si="33"/>
        <v>Yes</v>
      </c>
      <c r="CC7" s="13" t="str">
        <f t="shared" si="34"/>
        <v/>
      </c>
      <c r="CD7" s="13" t="str">
        <f t="shared" si="35"/>
        <v/>
      </c>
      <c r="CE7" s="13" t="str">
        <f t="shared" si="36"/>
        <v/>
      </c>
      <c r="CF7" s="13" t="str">
        <f t="shared" si="37"/>
        <v>Yes</v>
      </c>
      <c r="CG7" s="13" t="str">
        <f t="shared" si="38"/>
        <v/>
      </c>
      <c r="CH7" s="13" t="str">
        <f t="shared" si="39"/>
        <v>Yes</v>
      </c>
      <c r="CI7" s="13" t="str">
        <f t="shared" si="40"/>
        <v>Yes</v>
      </c>
      <c r="CJ7" s="13" t="str">
        <f t="shared" si="41"/>
        <v/>
      </c>
      <c r="CK7" s="13" t="str">
        <f t="shared" si="42"/>
        <v/>
      </c>
      <c r="CL7" s="13" t="str">
        <f t="shared" si="43"/>
        <v>Yes</v>
      </c>
      <c r="CM7" s="13" t="str">
        <f t="shared" si="44"/>
        <v>Yes</v>
      </c>
      <c r="CN7" s="13" t="str">
        <f t="shared" si="45"/>
        <v>Yes</v>
      </c>
      <c r="CO7" s="13" t="str">
        <f t="shared" si="46"/>
        <v>Yes</v>
      </c>
      <c r="CP7" s="13" t="str">
        <f t="shared" si="47"/>
        <v>Yes</v>
      </c>
      <c r="CQ7" s="13" t="str">
        <f t="shared" si="48"/>
        <v>Yes</v>
      </c>
      <c r="CR7" s="13" t="str">
        <f t="shared" si="49"/>
        <v/>
      </c>
      <c r="CS7" s="13" t="str">
        <f t="shared" si="50"/>
        <v/>
      </c>
      <c r="CT7" s="13" t="str">
        <f t="shared" si="51"/>
        <v/>
      </c>
      <c r="CU7" s="13" t="str">
        <f t="shared" si="52"/>
        <v>Yes</v>
      </c>
      <c r="CV7" s="13" t="str">
        <f t="shared" si="53"/>
        <v>Yes</v>
      </c>
      <c r="CW7" s="13" t="str">
        <f t="shared" si="54"/>
        <v>Yes</v>
      </c>
      <c r="CX7" s="13" t="str">
        <f t="shared" si="55"/>
        <v>Yes</v>
      </c>
      <c r="CY7" s="13" t="str">
        <f t="shared" si="56"/>
        <v>Yes</v>
      </c>
    </row>
    <row r="8" spans="1:103" s="7" customFormat="1" ht="35.700000000000003" customHeight="1" x14ac:dyDescent="0.55000000000000004">
      <c r="A8" s="7" t="s">
        <v>301</v>
      </c>
      <c r="B8" s="7" t="s">
        <v>301</v>
      </c>
      <c r="C8" s="5" t="s">
        <v>70</v>
      </c>
      <c r="D8" s="6" t="s">
        <v>71</v>
      </c>
      <c r="E8" s="5">
        <v>96131</v>
      </c>
      <c r="F8" s="5" t="s">
        <v>260</v>
      </c>
      <c r="G8" s="5" t="s">
        <v>307</v>
      </c>
      <c r="H8" s="5">
        <v>1</v>
      </c>
      <c r="I8" s="5" t="s">
        <v>322</v>
      </c>
      <c r="J8" s="5" t="s">
        <v>323</v>
      </c>
      <c r="K8" s="13"/>
      <c r="L8" s="13" t="str">
        <f t="shared" si="0"/>
        <v>Yes</v>
      </c>
      <c r="M8" s="13" t="str">
        <f t="shared" si="1"/>
        <v>Yes</v>
      </c>
      <c r="N8" s="13" t="str">
        <f t="shared" si="2"/>
        <v/>
      </c>
      <c r="O8" s="13" t="str">
        <f t="shared" si="3"/>
        <v>Yes</v>
      </c>
      <c r="P8" s="13" t="str">
        <f t="shared" si="4"/>
        <v/>
      </c>
      <c r="Q8" s="13" t="str">
        <f t="shared" si="5"/>
        <v/>
      </c>
      <c r="R8" s="13" t="str">
        <f t="shared" si="6"/>
        <v/>
      </c>
      <c r="S8" s="13" t="str">
        <f t="shared" si="7"/>
        <v/>
      </c>
      <c r="T8" s="13" t="str">
        <f t="shared" si="8"/>
        <v>Yes</v>
      </c>
      <c r="U8" s="13" t="str">
        <f t="shared" si="9"/>
        <v/>
      </c>
      <c r="V8" s="13" t="str">
        <f t="shared" si="10"/>
        <v/>
      </c>
      <c r="W8" s="5" t="s">
        <v>320</v>
      </c>
      <c r="X8" s="5" t="s">
        <v>520</v>
      </c>
      <c r="Y8" s="19" t="str">
        <f t="shared" si="11"/>
        <v>Yes</v>
      </c>
      <c r="Z8" s="19" t="str">
        <f t="shared" si="12"/>
        <v>Yes</v>
      </c>
      <c r="AA8" s="19" t="str">
        <f t="shared" si="57"/>
        <v>Yes</v>
      </c>
      <c r="AB8" s="19" t="str">
        <f t="shared" si="58"/>
        <v>Yes</v>
      </c>
      <c r="AC8" s="19" t="str">
        <f t="shared" si="59"/>
        <v>Yes</v>
      </c>
      <c r="AD8" s="19" t="str">
        <f t="shared" si="60"/>
        <v>Yes</v>
      </c>
      <c r="AE8" s="19" t="str">
        <f t="shared" si="61"/>
        <v>Yes</v>
      </c>
      <c r="AF8" s="19" t="str">
        <f t="shared" si="62"/>
        <v>Yes</v>
      </c>
      <c r="AG8" s="19" t="str">
        <f t="shared" si="63"/>
        <v/>
      </c>
      <c r="AH8" s="19" t="str">
        <f t="shared" si="64"/>
        <v>Yes</v>
      </c>
      <c r="AI8" s="19" t="str">
        <f t="shared" si="65"/>
        <v>Yes</v>
      </c>
      <c r="AJ8" s="19" t="str">
        <f t="shared" si="66"/>
        <v>Yes</v>
      </c>
      <c r="AK8" s="19" t="str">
        <f t="shared" si="67"/>
        <v>Yes</v>
      </c>
      <c r="AL8" s="19" t="str">
        <f t="shared" si="68"/>
        <v>Yes</v>
      </c>
      <c r="AM8" s="19" t="str">
        <f t="shared" si="69"/>
        <v>Yes</v>
      </c>
      <c r="AN8" s="19" t="str">
        <f t="shared" si="70"/>
        <v>Yes</v>
      </c>
      <c r="AO8" s="19" t="str">
        <f t="shared" si="71"/>
        <v>Yes</v>
      </c>
      <c r="AP8" s="19" t="str">
        <f t="shared" si="72"/>
        <v>Yes</v>
      </c>
      <c r="AQ8" s="19" t="str">
        <f t="shared" si="73"/>
        <v>Yes</v>
      </c>
      <c r="AR8" s="19" t="str">
        <f t="shared" si="74"/>
        <v>Yes</v>
      </c>
      <c r="AS8" s="19" t="str">
        <f t="shared" si="75"/>
        <v>Yes</v>
      </c>
      <c r="AT8" s="19" t="str">
        <f t="shared" si="76"/>
        <v>Yes</v>
      </c>
      <c r="AU8" s="19" t="str">
        <f t="shared" si="77"/>
        <v>Yes</v>
      </c>
      <c r="AV8" s="19" t="str">
        <f t="shared" si="78"/>
        <v>Yes</v>
      </c>
      <c r="AW8" s="19" t="str">
        <f t="shared" si="79"/>
        <v>Yes</v>
      </c>
      <c r="AX8" s="19" t="str">
        <f t="shared" si="80"/>
        <v>Yes</v>
      </c>
      <c r="AY8" s="19" t="str">
        <f t="shared" si="81"/>
        <v>Yes</v>
      </c>
      <c r="AZ8" s="19" t="str">
        <f t="shared" si="82"/>
        <v>Yes</v>
      </c>
      <c r="BA8" s="19" t="str">
        <f t="shared" si="83"/>
        <v>Yes</v>
      </c>
      <c r="BB8" s="19" t="str">
        <f t="shared" si="84"/>
        <v>Yes</v>
      </c>
      <c r="BC8" s="19" t="str">
        <f t="shared" si="85"/>
        <v>Yes</v>
      </c>
      <c r="BD8" s="19" t="str">
        <f t="shared" si="86"/>
        <v>Yes</v>
      </c>
      <c r="BE8" s="19" t="str">
        <f t="shared" si="87"/>
        <v>Yes</v>
      </c>
      <c r="BF8" s="19" t="str">
        <f t="shared" si="88"/>
        <v>Yes</v>
      </c>
      <c r="BG8" s="19" t="str">
        <f t="shared" si="13"/>
        <v>Yes</v>
      </c>
      <c r="BH8" s="19" t="str">
        <f t="shared" si="14"/>
        <v>Yes</v>
      </c>
      <c r="BI8" s="19" t="str">
        <f t="shared" si="15"/>
        <v>Yes</v>
      </c>
      <c r="BJ8" s="19" t="str">
        <f t="shared" si="16"/>
        <v>Yes</v>
      </c>
      <c r="BK8" s="19" t="str">
        <f t="shared" si="17"/>
        <v>Yes</v>
      </c>
      <c r="BL8" s="19" t="str">
        <f t="shared" si="18"/>
        <v>Yes</v>
      </c>
      <c r="BM8" s="19" t="str">
        <f t="shared" si="19"/>
        <v>Yes</v>
      </c>
      <c r="BN8" s="19" t="str">
        <f t="shared" si="20"/>
        <v>Yes</v>
      </c>
      <c r="BO8" s="19" t="str">
        <f t="shared" si="21"/>
        <v>Yes</v>
      </c>
      <c r="BP8" s="19" t="str">
        <f t="shared" si="22"/>
        <v>Yes</v>
      </c>
      <c r="BQ8" s="19" t="str">
        <f t="shared" si="23"/>
        <v>Yes</v>
      </c>
      <c r="BR8" s="19" t="str">
        <f t="shared" si="24"/>
        <v>Yes</v>
      </c>
      <c r="BS8" s="19" t="str">
        <f t="shared" si="25"/>
        <v>Yes</v>
      </c>
      <c r="BT8" s="19" t="str">
        <f t="shared" si="26"/>
        <v>Yes</v>
      </c>
      <c r="BU8" s="19" t="str">
        <f t="shared" si="27"/>
        <v>Yes</v>
      </c>
      <c r="BV8" s="19" t="str">
        <f t="shared" si="28"/>
        <v>Yes</v>
      </c>
      <c r="BW8" s="5" t="s">
        <v>72</v>
      </c>
      <c r="BX8" s="13" t="str">
        <f t="shared" si="29"/>
        <v/>
      </c>
      <c r="BY8" s="13" t="str">
        <f t="shared" si="30"/>
        <v/>
      </c>
      <c r="BZ8" s="13" t="str">
        <f t="shared" si="31"/>
        <v>Yes</v>
      </c>
      <c r="CA8" s="13" t="str">
        <f t="shared" si="32"/>
        <v>Yes</v>
      </c>
      <c r="CB8" s="13" t="str">
        <f t="shared" si="33"/>
        <v>Yes</v>
      </c>
      <c r="CC8" s="13" t="str">
        <f t="shared" si="34"/>
        <v/>
      </c>
      <c r="CD8" s="13" t="str">
        <f t="shared" si="35"/>
        <v/>
      </c>
      <c r="CE8" s="13" t="str">
        <f t="shared" si="36"/>
        <v/>
      </c>
      <c r="CF8" s="13" t="str">
        <f t="shared" si="37"/>
        <v>Yes</v>
      </c>
      <c r="CG8" s="13" t="str">
        <f t="shared" si="38"/>
        <v/>
      </c>
      <c r="CH8" s="13" t="str">
        <f t="shared" si="39"/>
        <v>Yes</v>
      </c>
      <c r="CI8" s="13" t="str">
        <f t="shared" si="40"/>
        <v>Yes</v>
      </c>
      <c r="CJ8" s="13" t="str">
        <f t="shared" si="41"/>
        <v/>
      </c>
      <c r="CK8" s="13" t="str">
        <f t="shared" si="42"/>
        <v/>
      </c>
      <c r="CL8" s="13" t="str">
        <f t="shared" si="43"/>
        <v>Yes</v>
      </c>
      <c r="CM8" s="13" t="str">
        <f t="shared" si="44"/>
        <v>Yes</v>
      </c>
      <c r="CN8" s="13" t="str">
        <f t="shared" si="45"/>
        <v>Yes</v>
      </c>
      <c r="CO8" s="13" t="str">
        <f t="shared" si="46"/>
        <v>Yes</v>
      </c>
      <c r="CP8" s="13" t="str">
        <f t="shared" si="47"/>
        <v>Yes</v>
      </c>
      <c r="CQ8" s="13" t="str">
        <f t="shared" si="48"/>
        <v>Yes</v>
      </c>
      <c r="CR8" s="13" t="str">
        <f t="shared" si="49"/>
        <v/>
      </c>
      <c r="CS8" s="13" t="str">
        <f t="shared" si="50"/>
        <v/>
      </c>
      <c r="CT8" s="13" t="str">
        <f t="shared" si="51"/>
        <v/>
      </c>
      <c r="CU8" s="13" t="str">
        <f t="shared" si="52"/>
        <v>Yes</v>
      </c>
      <c r="CV8" s="13" t="str">
        <f t="shared" si="53"/>
        <v>Yes</v>
      </c>
      <c r="CW8" s="13" t="str">
        <f t="shared" si="54"/>
        <v>Yes</v>
      </c>
      <c r="CX8" s="13" t="str">
        <f t="shared" si="55"/>
        <v>Yes</v>
      </c>
      <c r="CY8" s="13" t="str">
        <f t="shared" si="56"/>
        <v>Yes</v>
      </c>
    </row>
    <row r="9" spans="1:103" s="7" customFormat="1" ht="35.700000000000003" customHeight="1" x14ac:dyDescent="0.55000000000000004">
      <c r="A9" s="7" t="s">
        <v>590</v>
      </c>
      <c r="B9" s="7" t="s">
        <v>575</v>
      </c>
      <c r="C9" s="5" t="s">
        <v>70</v>
      </c>
      <c r="D9" s="6" t="s">
        <v>123</v>
      </c>
      <c r="E9" s="5">
        <v>98966</v>
      </c>
      <c r="F9" s="5" t="s">
        <v>261</v>
      </c>
      <c r="G9" s="5" t="s">
        <v>307</v>
      </c>
      <c r="H9" s="5">
        <v>1</v>
      </c>
      <c r="I9" s="5" t="s">
        <v>325</v>
      </c>
      <c r="J9" s="5" t="s">
        <v>301</v>
      </c>
      <c r="K9" s="13"/>
      <c r="L9" s="13" t="str">
        <f t="shared" si="0"/>
        <v>Yes</v>
      </c>
      <c r="M9" s="13" t="str">
        <f t="shared" si="1"/>
        <v>Yes</v>
      </c>
      <c r="N9" s="13" t="str">
        <f t="shared" si="2"/>
        <v/>
      </c>
      <c r="O9" s="13" t="str">
        <f t="shared" si="3"/>
        <v>Yes</v>
      </c>
      <c r="P9" s="13" t="str">
        <f t="shared" si="4"/>
        <v>Yes</v>
      </c>
      <c r="Q9" s="13" t="str">
        <f t="shared" si="5"/>
        <v>Yes</v>
      </c>
      <c r="R9" s="13" t="str">
        <f t="shared" si="6"/>
        <v>Yes</v>
      </c>
      <c r="S9" s="13" t="str">
        <f t="shared" si="7"/>
        <v/>
      </c>
      <c r="T9" s="13" t="str">
        <f t="shared" si="8"/>
        <v>Yes</v>
      </c>
      <c r="U9" s="13" t="str">
        <f t="shared" si="9"/>
        <v/>
      </c>
      <c r="V9" s="13" t="str">
        <f t="shared" si="10"/>
        <v/>
      </c>
      <c r="W9" s="5" t="s">
        <v>324</v>
      </c>
      <c r="X9" s="5" t="s">
        <v>527</v>
      </c>
      <c r="Y9" s="19" t="str">
        <f t="shared" si="11"/>
        <v/>
      </c>
      <c r="Z9" s="19" t="str">
        <f t="shared" si="12"/>
        <v>Yes</v>
      </c>
      <c r="AA9" s="19" t="str">
        <f t="shared" si="57"/>
        <v/>
      </c>
      <c r="AB9" s="19" t="str">
        <f t="shared" si="58"/>
        <v/>
      </c>
      <c r="AC9" s="19" t="str">
        <f t="shared" si="59"/>
        <v>Yes</v>
      </c>
      <c r="AD9" s="19" t="str">
        <f t="shared" si="60"/>
        <v>Yes</v>
      </c>
      <c r="AE9" s="19" t="str">
        <f t="shared" si="61"/>
        <v>Yes</v>
      </c>
      <c r="AF9" s="19" t="str">
        <f t="shared" si="62"/>
        <v>Yes</v>
      </c>
      <c r="AG9" s="19" t="str">
        <f t="shared" si="63"/>
        <v/>
      </c>
      <c r="AH9" s="19" t="str">
        <f t="shared" si="64"/>
        <v>Yes</v>
      </c>
      <c r="AI9" s="19" t="str">
        <f t="shared" si="65"/>
        <v/>
      </c>
      <c r="AJ9" s="19" t="str">
        <f t="shared" si="66"/>
        <v/>
      </c>
      <c r="AK9" s="19" t="str">
        <f t="shared" si="67"/>
        <v/>
      </c>
      <c r="AL9" s="19" t="str">
        <f t="shared" si="68"/>
        <v/>
      </c>
      <c r="AM9" s="19" t="str">
        <f t="shared" si="69"/>
        <v/>
      </c>
      <c r="AN9" s="19" t="str">
        <f t="shared" si="70"/>
        <v/>
      </c>
      <c r="AO9" s="19" t="str">
        <f t="shared" si="71"/>
        <v/>
      </c>
      <c r="AP9" s="19" t="str">
        <f t="shared" si="72"/>
        <v/>
      </c>
      <c r="AQ9" s="19" t="str">
        <f t="shared" si="73"/>
        <v/>
      </c>
      <c r="AR9" s="19" t="str">
        <f t="shared" si="74"/>
        <v/>
      </c>
      <c r="AS9" s="19" t="str">
        <f t="shared" si="75"/>
        <v/>
      </c>
      <c r="AT9" s="19" t="str">
        <f t="shared" si="76"/>
        <v/>
      </c>
      <c r="AU9" s="19" t="str">
        <f t="shared" si="77"/>
        <v/>
      </c>
      <c r="AV9" s="19" t="str">
        <f t="shared" si="78"/>
        <v/>
      </c>
      <c r="AW9" s="19" t="str">
        <f t="shared" si="79"/>
        <v/>
      </c>
      <c r="AX9" s="19" t="str">
        <f t="shared" si="80"/>
        <v/>
      </c>
      <c r="AY9" s="19" t="str">
        <f t="shared" si="81"/>
        <v/>
      </c>
      <c r="AZ9" s="19" t="str">
        <f t="shared" si="82"/>
        <v/>
      </c>
      <c r="BA9" s="19" t="str">
        <f t="shared" si="83"/>
        <v/>
      </c>
      <c r="BB9" s="19" t="str">
        <f t="shared" si="84"/>
        <v/>
      </c>
      <c r="BC9" s="19" t="str">
        <f t="shared" si="85"/>
        <v/>
      </c>
      <c r="BD9" s="19" t="str">
        <f t="shared" si="86"/>
        <v/>
      </c>
      <c r="BE9" s="19" t="str">
        <f t="shared" si="87"/>
        <v/>
      </c>
      <c r="BF9" s="19" t="str">
        <f t="shared" si="88"/>
        <v/>
      </c>
      <c r="BG9" s="19" t="str">
        <f t="shared" si="13"/>
        <v/>
      </c>
      <c r="BH9" s="19" t="str">
        <f t="shared" si="14"/>
        <v/>
      </c>
      <c r="BI9" s="19" t="str">
        <f t="shared" si="15"/>
        <v/>
      </c>
      <c r="BJ9" s="19" t="str">
        <f t="shared" si="16"/>
        <v/>
      </c>
      <c r="BK9" s="19" t="str">
        <f t="shared" si="17"/>
        <v/>
      </c>
      <c r="BL9" s="19" t="str">
        <f t="shared" si="18"/>
        <v/>
      </c>
      <c r="BM9" s="19" t="str">
        <f t="shared" si="19"/>
        <v/>
      </c>
      <c r="BN9" s="19" t="str">
        <f t="shared" si="20"/>
        <v/>
      </c>
      <c r="BO9" s="19" t="str">
        <f t="shared" si="21"/>
        <v/>
      </c>
      <c r="BP9" s="19" t="str">
        <f t="shared" si="22"/>
        <v/>
      </c>
      <c r="BQ9" s="19" t="str">
        <f t="shared" si="23"/>
        <v/>
      </c>
      <c r="BR9" s="19" t="str">
        <f t="shared" si="24"/>
        <v/>
      </c>
      <c r="BS9" s="19" t="str">
        <f t="shared" si="25"/>
        <v/>
      </c>
      <c r="BT9" s="19" t="str">
        <f t="shared" si="26"/>
        <v/>
      </c>
      <c r="BU9" s="19" t="str">
        <f t="shared" si="27"/>
        <v/>
      </c>
      <c r="BV9" s="19" t="str">
        <f t="shared" si="28"/>
        <v/>
      </c>
      <c r="BW9" s="5" t="s">
        <v>95</v>
      </c>
      <c r="BX9" s="13" t="str">
        <f t="shared" si="29"/>
        <v/>
      </c>
      <c r="BY9" s="13" t="str">
        <f t="shared" si="30"/>
        <v>Yes</v>
      </c>
      <c r="BZ9" s="13" t="str">
        <f t="shared" si="31"/>
        <v>Yes</v>
      </c>
      <c r="CA9" s="13" t="str">
        <f t="shared" si="32"/>
        <v/>
      </c>
      <c r="CB9" s="13" t="str">
        <f t="shared" si="33"/>
        <v/>
      </c>
      <c r="CC9" s="13" t="str">
        <f t="shared" si="34"/>
        <v/>
      </c>
      <c r="CD9" s="13" t="str">
        <f t="shared" si="35"/>
        <v/>
      </c>
      <c r="CE9" s="13" t="str">
        <f t="shared" si="36"/>
        <v/>
      </c>
      <c r="CF9" s="13" t="str">
        <f t="shared" si="37"/>
        <v>Yes</v>
      </c>
      <c r="CG9" s="13" t="str">
        <f t="shared" si="38"/>
        <v/>
      </c>
      <c r="CH9" s="13" t="str">
        <f t="shared" si="39"/>
        <v/>
      </c>
      <c r="CI9" s="13" t="str">
        <f t="shared" si="40"/>
        <v>Yes</v>
      </c>
      <c r="CJ9" s="13" t="str">
        <f t="shared" si="41"/>
        <v/>
      </c>
      <c r="CK9" s="13" t="str">
        <f t="shared" si="42"/>
        <v/>
      </c>
      <c r="CL9" s="13" t="str">
        <f t="shared" si="43"/>
        <v>Yes</v>
      </c>
      <c r="CM9" s="13" t="str">
        <f t="shared" si="44"/>
        <v>Yes</v>
      </c>
      <c r="CN9" s="13" t="str">
        <f t="shared" si="45"/>
        <v>Yes</v>
      </c>
      <c r="CO9" s="13" t="str">
        <f t="shared" si="46"/>
        <v/>
      </c>
      <c r="CP9" s="13" t="str">
        <f t="shared" si="47"/>
        <v/>
      </c>
      <c r="CQ9" s="13" t="str">
        <f t="shared" si="48"/>
        <v/>
      </c>
      <c r="CR9" s="13" t="str">
        <f t="shared" si="49"/>
        <v/>
      </c>
      <c r="CS9" s="13" t="str">
        <f t="shared" si="50"/>
        <v/>
      </c>
      <c r="CT9" s="13" t="str">
        <f t="shared" si="51"/>
        <v/>
      </c>
      <c r="CU9" s="13" t="str">
        <f t="shared" si="52"/>
        <v>Yes</v>
      </c>
      <c r="CV9" s="13" t="str">
        <f t="shared" si="53"/>
        <v>Yes</v>
      </c>
      <c r="CW9" s="13" t="str">
        <f t="shared" si="54"/>
        <v/>
      </c>
      <c r="CX9" s="13" t="str">
        <f t="shared" si="55"/>
        <v/>
      </c>
      <c r="CY9" s="13" t="str">
        <f t="shared" si="56"/>
        <v>Yes</v>
      </c>
    </row>
    <row r="10" spans="1:103" s="7" customFormat="1" ht="35.700000000000003" customHeight="1" x14ac:dyDescent="0.55000000000000004">
      <c r="A10" s="7" t="s">
        <v>590</v>
      </c>
      <c r="B10" s="7" t="s">
        <v>575</v>
      </c>
      <c r="C10" s="5" t="s">
        <v>70</v>
      </c>
      <c r="D10" s="6" t="s">
        <v>94</v>
      </c>
      <c r="E10" s="5">
        <v>98967</v>
      </c>
      <c r="F10" s="5" t="s">
        <v>261</v>
      </c>
      <c r="G10" s="5" t="s">
        <v>307</v>
      </c>
      <c r="H10" s="5">
        <v>1</v>
      </c>
      <c r="I10" s="5" t="s">
        <v>327</v>
      </c>
      <c r="J10" s="5" t="s">
        <v>301</v>
      </c>
      <c r="K10" s="13"/>
      <c r="L10" s="13" t="str">
        <f t="shared" si="0"/>
        <v>Yes</v>
      </c>
      <c r="M10" s="13" t="str">
        <f t="shared" si="1"/>
        <v>Yes</v>
      </c>
      <c r="N10" s="13" t="str">
        <f t="shared" si="2"/>
        <v/>
      </c>
      <c r="O10" s="13" t="str">
        <f t="shared" si="3"/>
        <v>Yes</v>
      </c>
      <c r="P10" s="13" t="str">
        <f t="shared" si="4"/>
        <v>Yes</v>
      </c>
      <c r="Q10" s="13" t="str">
        <f t="shared" si="5"/>
        <v>Yes</v>
      </c>
      <c r="R10" s="13" t="str">
        <f t="shared" si="6"/>
        <v>Yes</v>
      </c>
      <c r="S10" s="13" t="str">
        <f t="shared" si="7"/>
        <v/>
      </c>
      <c r="T10" s="13" t="str">
        <f t="shared" si="8"/>
        <v>Yes</v>
      </c>
      <c r="U10" s="13" t="str">
        <f t="shared" si="9"/>
        <v/>
      </c>
      <c r="V10" s="13" t="str">
        <f t="shared" si="10"/>
        <v/>
      </c>
      <c r="W10" s="5" t="s">
        <v>326</v>
      </c>
      <c r="X10" s="5" t="s">
        <v>527</v>
      </c>
      <c r="Y10" s="19" t="str">
        <f t="shared" si="11"/>
        <v/>
      </c>
      <c r="Z10" s="19" t="str">
        <f t="shared" si="12"/>
        <v>Yes</v>
      </c>
      <c r="AA10" s="19" t="str">
        <f t="shared" si="57"/>
        <v/>
      </c>
      <c r="AB10" s="19" t="str">
        <f t="shared" si="58"/>
        <v/>
      </c>
      <c r="AC10" s="19" t="str">
        <f t="shared" si="59"/>
        <v>Yes</v>
      </c>
      <c r="AD10" s="19" t="str">
        <f t="shared" si="60"/>
        <v>Yes</v>
      </c>
      <c r="AE10" s="19" t="str">
        <f t="shared" si="61"/>
        <v>Yes</v>
      </c>
      <c r="AF10" s="19" t="str">
        <f t="shared" si="62"/>
        <v>Yes</v>
      </c>
      <c r="AG10" s="19" t="str">
        <f t="shared" si="63"/>
        <v/>
      </c>
      <c r="AH10" s="19" t="str">
        <f t="shared" si="64"/>
        <v>Yes</v>
      </c>
      <c r="AI10" s="19" t="str">
        <f t="shared" si="65"/>
        <v/>
      </c>
      <c r="AJ10" s="19" t="str">
        <f t="shared" si="66"/>
        <v/>
      </c>
      <c r="AK10" s="19" t="str">
        <f t="shared" si="67"/>
        <v/>
      </c>
      <c r="AL10" s="19" t="str">
        <f t="shared" si="68"/>
        <v/>
      </c>
      <c r="AM10" s="19" t="str">
        <f t="shared" si="69"/>
        <v/>
      </c>
      <c r="AN10" s="19" t="str">
        <f t="shared" si="70"/>
        <v/>
      </c>
      <c r="AO10" s="19" t="str">
        <f t="shared" si="71"/>
        <v/>
      </c>
      <c r="AP10" s="19" t="str">
        <f t="shared" si="72"/>
        <v/>
      </c>
      <c r="AQ10" s="19" t="str">
        <f t="shared" si="73"/>
        <v/>
      </c>
      <c r="AR10" s="19" t="str">
        <f t="shared" si="74"/>
        <v/>
      </c>
      <c r="AS10" s="19" t="str">
        <f t="shared" si="75"/>
        <v/>
      </c>
      <c r="AT10" s="19" t="str">
        <f t="shared" si="76"/>
        <v/>
      </c>
      <c r="AU10" s="19" t="str">
        <f t="shared" si="77"/>
        <v/>
      </c>
      <c r="AV10" s="19" t="str">
        <f t="shared" si="78"/>
        <v/>
      </c>
      <c r="AW10" s="19" t="str">
        <f t="shared" si="79"/>
        <v/>
      </c>
      <c r="AX10" s="19" t="str">
        <f t="shared" si="80"/>
        <v/>
      </c>
      <c r="AY10" s="19" t="str">
        <f t="shared" si="81"/>
        <v/>
      </c>
      <c r="AZ10" s="19" t="str">
        <f t="shared" si="82"/>
        <v/>
      </c>
      <c r="BA10" s="19" t="str">
        <f t="shared" si="83"/>
        <v/>
      </c>
      <c r="BB10" s="19" t="str">
        <f t="shared" si="84"/>
        <v/>
      </c>
      <c r="BC10" s="19" t="str">
        <f t="shared" si="85"/>
        <v/>
      </c>
      <c r="BD10" s="19" t="str">
        <f t="shared" si="86"/>
        <v/>
      </c>
      <c r="BE10" s="19" t="str">
        <f t="shared" si="87"/>
        <v/>
      </c>
      <c r="BF10" s="19" t="str">
        <f t="shared" si="88"/>
        <v/>
      </c>
      <c r="BG10" s="19" t="str">
        <f t="shared" si="13"/>
        <v/>
      </c>
      <c r="BH10" s="19" t="str">
        <f t="shared" si="14"/>
        <v/>
      </c>
      <c r="BI10" s="19" t="str">
        <f t="shared" si="15"/>
        <v/>
      </c>
      <c r="BJ10" s="19" t="str">
        <f t="shared" si="16"/>
        <v/>
      </c>
      <c r="BK10" s="19" t="str">
        <f t="shared" si="17"/>
        <v/>
      </c>
      <c r="BL10" s="19" t="str">
        <f t="shared" si="18"/>
        <v/>
      </c>
      <c r="BM10" s="19" t="str">
        <f t="shared" si="19"/>
        <v/>
      </c>
      <c r="BN10" s="19" t="str">
        <f t="shared" si="20"/>
        <v/>
      </c>
      <c r="BO10" s="19" t="str">
        <f t="shared" si="21"/>
        <v/>
      </c>
      <c r="BP10" s="19" t="str">
        <f t="shared" si="22"/>
        <v/>
      </c>
      <c r="BQ10" s="19" t="str">
        <f t="shared" si="23"/>
        <v/>
      </c>
      <c r="BR10" s="19" t="str">
        <f t="shared" si="24"/>
        <v/>
      </c>
      <c r="BS10" s="19" t="str">
        <f t="shared" si="25"/>
        <v/>
      </c>
      <c r="BT10" s="19" t="str">
        <f t="shared" si="26"/>
        <v/>
      </c>
      <c r="BU10" s="19" t="str">
        <f t="shared" si="27"/>
        <v/>
      </c>
      <c r="BV10" s="19" t="str">
        <f t="shared" si="28"/>
        <v/>
      </c>
      <c r="BW10" s="5" t="s">
        <v>95</v>
      </c>
      <c r="BX10" s="13" t="str">
        <f t="shared" si="29"/>
        <v/>
      </c>
      <c r="BY10" s="13" t="str">
        <f t="shared" si="30"/>
        <v>Yes</v>
      </c>
      <c r="BZ10" s="13" t="str">
        <f t="shared" si="31"/>
        <v>Yes</v>
      </c>
      <c r="CA10" s="13" t="str">
        <f t="shared" si="32"/>
        <v/>
      </c>
      <c r="CB10" s="13" t="str">
        <f t="shared" si="33"/>
        <v/>
      </c>
      <c r="CC10" s="13" t="str">
        <f t="shared" si="34"/>
        <v/>
      </c>
      <c r="CD10" s="13" t="str">
        <f t="shared" si="35"/>
        <v/>
      </c>
      <c r="CE10" s="13" t="str">
        <f t="shared" si="36"/>
        <v/>
      </c>
      <c r="CF10" s="13" t="str">
        <f t="shared" si="37"/>
        <v>Yes</v>
      </c>
      <c r="CG10" s="13" t="str">
        <f t="shared" si="38"/>
        <v/>
      </c>
      <c r="CH10" s="13" t="str">
        <f t="shared" si="39"/>
        <v/>
      </c>
      <c r="CI10" s="13" t="str">
        <f t="shared" si="40"/>
        <v>Yes</v>
      </c>
      <c r="CJ10" s="13" t="str">
        <f t="shared" si="41"/>
        <v/>
      </c>
      <c r="CK10" s="13" t="str">
        <f t="shared" si="42"/>
        <v/>
      </c>
      <c r="CL10" s="13" t="str">
        <f t="shared" si="43"/>
        <v>Yes</v>
      </c>
      <c r="CM10" s="13" t="str">
        <f t="shared" si="44"/>
        <v>Yes</v>
      </c>
      <c r="CN10" s="13" t="str">
        <f t="shared" si="45"/>
        <v>Yes</v>
      </c>
      <c r="CO10" s="13" t="str">
        <f t="shared" si="46"/>
        <v/>
      </c>
      <c r="CP10" s="13" t="str">
        <f t="shared" si="47"/>
        <v/>
      </c>
      <c r="CQ10" s="13" t="str">
        <f t="shared" si="48"/>
        <v/>
      </c>
      <c r="CR10" s="13" t="str">
        <f t="shared" si="49"/>
        <v/>
      </c>
      <c r="CS10" s="13" t="str">
        <f t="shared" si="50"/>
        <v/>
      </c>
      <c r="CT10" s="13" t="str">
        <f t="shared" si="51"/>
        <v/>
      </c>
      <c r="CU10" s="13" t="str">
        <f t="shared" si="52"/>
        <v>Yes</v>
      </c>
      <c r="CV10" s="13" t="str">
        <f t="shared" si="53"/>
        <v>Yes</v>
      </c>
      <c r="CW10" s="13" t="str">
        <f t="shared" si="54"/>
        <v/>
      </c>
      <c r="CX10" s="13" t="str">
        <f t="shared" si="55"/>
        <v/>
      </c>
      <c r="CY10" s="13" t="str">
        <f t="shared" si="56"/>
        <v>Yes</v>
      </c>
    </row>
    <row r="11" spans="1:103" s="7" customFormat="1" ht="35.700000000000003" customHeight="1" x14ac:dyDescent="0.55000000000000004">
      <c r="A11" s="7" t="s">
        <v>590</v>
      </c>
      <c r="B11" s="7" t="s">
        <v>575</v>
      </c>
      <c r="C11" s="5" t="s">
        <v>70</v>
      </c>
      <c r="D11" s="6" t="s">
        <v>106</v>
      </c>
      <c r="E11" s="5">
        <v>98968</v>
      </c>
      <c r="F11" s="5" t="s">
        <v>261</v>
      </c>
      <c r="G11" s="5" t="s">
        <v>307</v>
      </c>
      <c r="H11" s="5">
        <v>1</v>
      </c>
      <c r="I11" s="5" t="s">
        <v>328</v>
      </c>
      <c r="J11" s="5" t="s">
        <v>301</v>
      </c>
      <c r="K11" s="13"/>
      <c r="L11" s="13" t="str">
        <f t="shared" si="0"/>
        <v>Yes</v>
      </c>
      <c r="M11" s="13" t="str">
        <f t="shared" si="1"/>
        <v>Yes</v>
      </c>
      <c r="N11" s="13" t="str">
        <f t="shared" si="2"/>
        <v/>
      </c>
      <c r="O11" s="13" t="str">
        <f t="shared" si="3"/>
        <v>Yes</v>
      </c>
      <c r="P11" s="13" t="str">
        <f t="shared" si="4"/>
        <v>Yes</v>
      </c>
      <c r="Q11" s="13" t="str">
        <f t="shared" si="5"/>
        <v>Yes</v>
      </c>
      <c r="R11" s="13" t="str">
        <f t="shared" si="6"/>
        <v>Yes</v>
      </c>
      <c r="S11" s="13" t="str">
        <f t="shared" si="7"/>
        <v/>
      </c>
      <c r="T11" s="13" t="str">
        <f t="shared" si="8"/>
        <v>Yes</v>
      </c>
      <c r="U11" s="13" t="str">
        <f t="shared" si="9"/>
        <v/>
      </c>
      <c r="V11" s="13" t="str">
        <f t="shared" si="10"/>
        <v/>
      </c>
      <c r="W11" s="5" t="s">
        <v>326</v>
      </c>
      <c r="X11" s="5" t="s">
        <v>527</v>
      </c>
      <c r="Y11" s="19" t="str">
        <f t="shared" si="11"/>
        <v/>
      </c>
      <c r="Z11" s="19" t="str">
        <f t="shared" si="12"/>
        <v>Yes</v>
      </c>
      <c r="AA11" s="19" t="str">
        <f t="shared" si="57"/>
        <v/>
      </c>
      <c r="AB11" s="19" t="str">
        <f t="shared" si="58"/>
        <v/>
      </c>
      <c r="AC11" s="19" t="str">
        <f t="shared" si="59"/>
        <v>Yes</v>
      </c>
      <c r="AD11" s="19" t="str">
        <f t="shared" si="60"/>
        <v>Yes</v>
      </c>
      <c r="AE11" s="19" t="str">
        <f t="shared" si="61"/>
        <v>Yes</v>
      </c>
      <c r="AF11" s="19" t="str">
        <f t="shared" si="62"/>
        <v>Yes</v>
      </c>
      <c r="AG11" s="19" t="str">
        <f t="shared" si="63"/>
        <v/>
      </c>
      <c r="AH11" s="19" t="str">
        <f t="shared" si="64"/>
        <v>Yes</v>
      </c>
      <c r="AI11" s="19" t="str">
        <f t="shared" si="65"/>
        <v/>
      </c>
      <c r="AJ11" s="19" t="str">
        <f t="shared" si="66"/>
        <v/>
      </c>
      <c r="AK11" s="19" t="str">
        <f t="shared" si="67"/>
        <v/>
      </c>
      <c r="AL11" s="19" t="str">
        <f t="shared" si="68"/>
        <v/>
      </c>
      <c r="AM11" s="19" t="str">
        <f t="shared" si="69"/>
        <v/>
      </c>
      <c r="AN11" s="19" t="str">
        <f t="shared" si="70"/>
        <v/>
      </c>
      <c r="AO11" s="19" t="str">
        <f t="shared" si="71"/>
        <v/>
      </c>
      <c r="AP11" s="19" t="str">
        <f t="shared" si="72"/>
        <v/>
      </c>
      <c r="AQ11" s="19" t="str">
        <f t="shared" si="73"/>
        <v/>
      </c>
      <c r="AR11" s="19" t="str">
        <f t="shared" si="74"/>
        <v/>
      </c>
      <c r="AS11" s="19" t="str">
        <f t="shared" si="75"/>
        <v/>
      </c>
      <c r="AT11" s="19" t="str">
        <f t="shared" si="76"/>
        <v/>
      </c>
      <c r="AU11" s="19" t="str">
        <f t="shared" si="77"/>
        <v/>
      </c>
      <c r="AV11" s="19" t="str">
        <f t="shared" si="78"/>
        <v/>
      </c>
      <c r="AW11" s="19" t="str">
        <f t="shared" si="79"/>
        <v/>
      </c>
      <c r="AX11" s="19" t="str">
        <f t="shared" si="80"/>
        <v/>
      </c>
      <c r="AY11" s="19" t="str">
        <f t="shared" si="81"/>
        <v/>
      </c>
      <c r="AZ11" s="19" t="str">
        <f t="shared" si="82"/>
        <v/>
      </c>
      <c r="BA11" s="19" t="str">
        <f t="shared" si="83"/>
        <v/>
      </c>
      <c r="BB11" s="19" t="str">
        <f t="shared" si="84"/>
        <v/>
      </c>
      <c r="BC11" s="19" t="str">
        <f t="shared" si="85"/>
        <v/>
      </c>
      <c r="BD11" s="19" t="str">
        <f t="shared" si="86"/>
        <v/>
      </c>
      <c r="BE11" s="19" t="str">
        <f t="shared" si="87"/>
        <v/>
      </c>
      <c r="BF11" s="19" t="str">
        <f t="shared" si="88"/>
        <v/>
      </c>
      <c r="BG11" s="19" t="str">
        <f t="shared" si="13"/>
        <v/>
      </c>
      <c r="BH11" s="19" t="str">
        <f t="shared" si="14"/>
        <v/>
      </c>
      <c r="BI11" s="19" t="str">
        <f t="shared" si="15"/>
        <v/>
      </c>
      <c r="BJ11" s="19" t="str">
        <f t="shared" si="16"/>
        <v/>
      </c>
      <c r="BK11" s="19" t="str">
        <f t="shared" si="17"/>
        <v/>
      </c>
      <c r="BL11" s="19" t="str">
        <f t="shared" si="18"/>
        <v/>
      </c>
      <c r="BM11" s="19" t="str">
        <f t="shared" si="19"/>
        <v/>
      </c>
      <c r="BN11" s="19" t="str">
        <f t="shared" si="20"/>
        <v/>
      </c>
      <c r="BO11" s="19" t="str">
        <f t="shared" si="21"/>
        <v/>
      </c>
      <c r="BP11" s="19" t="str">
        <f t="shared" si="22"/>
        <v/>
      </c>
      <c r="BQ11" s="19" t="str">
        <f t="shared" si="23"/>
        <v/>
      </c>
      <c r="BR11" s="19" t="str">
        <f t="shared" si="24"/>
        <v/>
      </c>
      <c r="BS11" s="19" t="str">
        <f t="shared" si="25"/>
        <v/>
      </c>
      <c r="BT11" s="19" t="str">
        <f t="shared" si="26"/>
        <v/>
      </c>
      <c r="BU11" s="19" t="str">
        <f t="shared" si="27"/>
        <v/>
      </c>
      <c r="BV11" s="19" t="str">
        <f t="shared" si="28"/>
        <v/>
      </c>
      <c r="BW11" s="5" t="s">
        <v>95</v>
      </c>
      <c r="BX11" s="13" t="str">
        <f t="shared" si="29"/>
        <v/>
      </c>
      <c r="BY11" s="13" t="str">
        <f t="shared" si="30"/>
        <v>Yes</v>
      </c>
      <c r="BZ11" s="13" t="str">
        <f t="shared" si="31"/>
        <v>Yes</v>
      </c>
      <c r="CA11" s="13" t="str">
        <f t="shared" si="32"/>
        <v/>
      </c>
      <c r="CB11" s="13" t="str">
        <f t="shared" si="33"/>
        <v/>
      </c>
      <c r="CC11" s="13" t="str">
        <f t="shared" si="34"/>
        <v/>
      </c>
      <c r="CD11" s="13" t="str">
        <f t="shared" si="35"/>
        <v/>
      </c>
      <c r="CE11" s="13" t="str">
        <f t="shared" si="36"/>
        <v/>
      </c>
      <c r="CF11" s="13" t="str">
        <f t="shared" si="37"/>
        <v>Yes</v>
      </c>
      <c r="CG11" s="13" t="str">
        <f t="shared" si="38"/>
        <v/>
      </c>
      <c r="CH11" s="13" t="str">
        <f t="shared" si="39"/>
        <v/>
      </c>
      <c r="CI11" s="13" t="str">
        <f t="shared" si="40"/>
        <v>Yes</v>
      </c>
      <c r="CJ11" s="13" t="str">
        <f t="shared" si="41"/>
        <v/>
      </c>
      <c r="CK11" s="13" t="str">
        <f t="shared" si="42"/>
        <v/>
      </c>
      <c r="CL11" s="13" t="str">
        <f t="shared" si="43"/>
        <v>Yes</v>
      </c>
      <c r="CM11" s="13" t="str">
        <f t="shared" si="44"/>
        <v>Yes</v>
      </c>
      <c r="CN11" s="13" t="str">
        <f t="shared" si="45"/>
        <v>Yes</v>
      </c>
      <c r="CO11" s="13" t="str">
        <f t="shared" si="46"/>
        <v/>
      </c>
      <c r="CP11" s="13" t="str">
        <f t="shared" si="47"/>
        <v/>
      </c>
      <c r="CQ11" s="13" t="str">
        <f t="shared" si="48"/>
        <v/>
      </c>
      <c r="CR11" s="13" t="str">
        <f t="shared" si="49"/>
        <v/>
      </c>
      <c r="CS11" s="13" t="str">
        <f t="shared" si="50"/>
        <v/>
      </c>
      <c r="CT11" s="13" t="str">
        <f t="shared" si="51"/>
        <v/>
      </c>
      <c r="CU11" s="13" t="str">
        <f t="shared" si="52"/>
        <v>Yes</v>
      </c>
      <c r="CV11" s="13" t="str">
        <f t="shared" si="53"/>
        <v>Yes</v>
      </c>
      <c r="CW11" s="13" t="str">
        <f t="shared" si="54"/>
        <v/>
      </c>
      <c r="CX11" s="13" t="str">
        <f t="shared" si="55"/>
        <v/>
      </c>
      <c r="CY11" s="13" t="str">
        <f t="shared" si="56"/>
        <v>Yes</v>
      </c>
    </row>
    <row r="12" spans="1:103" s="7" customFormat="1" ht="35.700000000000003" customHeight="1" x14ac:dyDescent="0.55000000000000004">
      <c r="A12" s="7" t="s">
        <v>587</v>
      </c>
      <c r="B12" s="7" t="s">
        <v>575</v>
      </c>
      <c r="C12" s="5" t="s">
        <v>70</v>
      </c>
      <c r="D12" s="6" t="s">
        <v>101</v>
      </c>
      <c r="E12" s="5">
        <v>99202</v>
      </c>
      <c r="F12" s="5" t="s">
        <v>259</v>
      </c>
      <c r="G12" s="5" t="s">
        <v>307</v>
      </c>
      <c r="H12" s="5">
        <v>1</v>
      </c>
      <c r="I12" s="5" t="s">
        <v>330</v>
      </c>
      <c r="J12" s="5" t="s">
        <v>301</v>
      </c>
      <c r="K12" s="13"/>
      <c r="L12" s="13" t="str">
        <f t="shared" si="0"/>
        <v>Yes</v>
      </c>
      <c r="M12" s="13" t="str">
        <f t="shared" si="1"/>
        <v>Yes</v>
      </c>
      <c r="N12" s="13" t="str">
        <f t="shared" si="2"/>
        <v/>
      </c>
      <c r="O12" s="13" t="str">
        <f t="shared" si="3"/>
        <v/>
      </c>
      <c r="P12" s="13" t="str">
        <f t="shared" si="4"/>
        <v/>
      </c>
      <c r="Q12" s="13" t="str">
        <f t="shared" si="5"/>
        <v/>
      </c>
      <c r="R12" s="13" t="str">
        <f t="shared" si="6"/>
        <v/>
      </c>
      <c r="S12" s="13" t="str">
        <f t="shared" si="7"/>
        <v/>
      </c>
      <c r="T12" s="13" t="str">
        <f t="shared" si="8"/>
        <v>Yes</v>
      </c>
      <c r="U12" s="13" t="str">
        <f t="shared" si="9"/>
        <v/>
      </c>
      <c r="V12" s="13" t="str">
        <f t="shared" si="10"/>
        <v/>
      </c>
      <c r="W12" s="5" t="s">
        <v>329</v>
      </c>
      <c r="X12" s="5" t="s">
        <v>529</v>
      </c>
      <c r="Y12" s="19" t="str">
        <f t="shared" si="11"/>
        <v>Yes</v>
      </c>
      <c r="Z12" s="19" t="str">
        <f t="shared" si="12"/>
        <v>Yes</v>
      </c>
      <c r="AA12" s="19" t="str">
        <f t="shared" si="57"/>
        <v>Yes</v>
      </c>
      <c r="AB12" s="19" t="str">
        <f t="shared" si="58"/>
        <v>Yes</v>
      </c>
      <c r="AC12" s="19" t="str">
        <f t="shared" si="59"/>
        <v>Yes</v>
      </c>
      <c r="AD12" s="19" t="str">
        <f t="shared" si="60"/>
        <v>Yes</v>
      </c>
      <c r="AE12" s="19" t="str">
        <f t="shared" si="61"/>
        <v>Yes</v>
      </c>
      <c r="AF12" s="19" t="str">
        <f t="shared" si="62"/>
        <v>Yes</v>
      </c>
      <c r="AG12" s="19" t="str">
        <f t="shared" si="63"/>
        <v/>
      </c>
      <c r="AH12" s="19" t="str">
        <f t="shared" si="64"/>
        <v>Yes</v>
      </c>
      <c r="AI12" s="19" t="str">
        <f t="shared" si="65"/>
        <v>Yes</v>
      </c>
      <c r="AJ12" s="19" t="str">
        <f t="shared" si="66"/>
        <v>Yes</v>
      </c>
      <c r="AK12" s="19" t="str">
        <f t="shared" si="67"/>
        <v>Yes</v>
      </c>
      <c r="AL12" s="19" t="str">
        <f t="shared" si="68"/>
        <v>Yes</v>
      </c>
      <c r="AM12" s="19" t="str">
        <f t="shared" si="69"/>
        <v>Yes</v>
      </c>
      <c r="AN12" s="19" t="str">
        <f t="shared" si="70"/>
        <v>Yes</v>
      </c>
      <c r="AO12" s="19" t="str">
        <f t="shared" si="71"/>
        <v>Yes</v>
      </c>
      <c r="AP12" s="19" t="str">
        <f t="shared" si="72"/>
        <v>Yes</v>
      </c>
      <c r="AQ12" s="19" t="str">
        <f t="shared" si="73"/>
        <v>Yes</v>
      </c>
      <c r="AR12" s="19" t="str">
        <f t="shared" si="74"/>
        <v>Yes</v>
      </c>
      <c r="AS12" s="19" t="str">
        <f t="shared" si="75"/>
        <v/>
      </c>
      <c r="AT12" s="19" t="str">
        <f t="shared" si="76"/>
        <v>Yes</v>
      </c>
      <c r="AU12" s="19" t="str">
        <f t="shared" si="77"/>
        <v>Yes</v>
      </c>
      <c r="AV12" s="19" t="str">
        <f t="shared" si="78"/>
        <v>Yes</v>
      </c>
      <c r="AW12" s="19" t="str">
        <f t="shared" si="79"/>
        <v>Yes</v>
      </c>
      <c r="AX12" s="19" t="str">
        <f t="shared" si="80"/>
        <v>Yes</v>
      </c>
      <c r="AY12" s="19" t="str">
        <f t="shared" si="81"/>
        <v>Yes</v>
      </c>
      <c r="AZ12" s="19" t="str">
        <f t="shared" si="82"/>
        <v>Yes</v>
      </c>
      <c r="BA12" s="19" t="str">
        <f t="shared" si="83"/>
        <v>Yes</v>
      </c>
      <c r="BB12" s="19" t="str">
        <f t="shared" si="84"/>
        <v>Yes</v>
      </c>
      <c r="BC12" s="19" t="str">
        <f t="shared" si="85"/>
        <v>Yes</v>
      </c>
      <c r="BD12" s="19" t="str">
        <f t="shared" si="86"/>
        <v>Yes</v>
      </c>
      <c r="BE12" s="19" t="str">
        <f t="shared" si="87"/>
        <v>Yes</v>
      </c>
      <c r="BF12" s="19" t="str">
        <f t="shared" si="88"/>
        <v>Yes</v>
      </c>
      <c r="BG12" s="19" t="str">
        <f t="shared" si="13"/>
        <v/>
      </c>
      <c r="BH12" s="19" t="str">
        <f t="shared" si="14"/>
        <v/>
      </c>
      <c r="BI12" s="19" t="str">
        <f t="shared" si="15"/>
        <v>Yes</v>
      </c>
      <c r="BJ12" s="19" t="str">
        <f t="shared" si="16"/>
        <v>Yes</v>
      </c>
      <c r="BK12" s="19" t="str">
        <f t="shared" si="17"/>
        <v>Yes</v>
      </c>
      <c r="BL12" s="19" t="str">
        <f t="shared" si="18"/>
        <v/>
      </c>
      <c r="BM12" s="19" t="str">
        <f t="shared" si="19"/>
        <v>Yes</v>
      </c>
      <c r="BN12" s="19" t="str">
        <f t="shared" si="20"/>
        <v>Yes</v>
      </c>
      <c r="BO12" s="19" t="str">
        <f t="shared" si="21"/>
        <v>Yes</v>
      </c>
      <c r="BP12" s="19" t="str">
        <f t="shared" si="22"/>
        <v/>
      </c>
      <c r="BQ12" s="19" t="str">
        <f t="shared" si="23"/>
        <v>Yes</v>
      </c>
      <c r="BR12" s="19" t="str">
        <f t="shared" si="24"/>
        <v>Yes</v>
      </c>
      <c r="BS12" s="19" t="str">
        <f t="shared" si="25"/>
        <v>Yes</v>
      </c>
      <c r="BT12" s="19" t="str">
        <f t="shared" si="26"/>
        <v>Yes</v>
      </c>
      <c r="BU12" s="19" t="str">
        <f t="shared" si="27"/>
        <v>Yes</v>
      </c>
      <c r="BV12" s="19" t="str">
        <f t="shared" si="28"/>
        <v>Yes</v>
      </c>
      <c r="BW12" s="5" t="s">
        <v>90</v>
      </c>
      <c r="BX12" s="13" t="str">
        <f t="shared" si="29"/>
        <v>Yes</v>
      </c>
      <c r="BY12" s="13" t="str">
        <f t="shared" si="30"/>
        <v>Yes</v>
      </c>
      <c r="BZ12" s="13" t="str">
        <f t="shared" si="31"/>
        <v/>
      </c>
      <c r="CA12" s="13" t="str">
        <f t="shared" si="32"/>
        <v>Yes</v>
      </c>
      <c r="CB12" s="13" t="str">
        <f t="shared" si="33"/>
        <v>Yes</v>
      </c>
      <c r="CC12" s="13" t="str">
        <f t="shared" si="34"/>
        <v/>
      </c>
      <c r="CD12" s="13" t="str">
        <f t="shared" si="35"/>
        <v/>
      </c>
      <c r="CE12" s="13" t="str">
        <f t="shared" si="36"/>
        <v/>
      </c>
      <c r="CF12" s="13" t="str">
        <f t="shared" si="37"/>
        <v>Yes</v>
      </c>
      <c r="CG12" s="13" t="str">
        <f t="shared" si="38"/>
        <v/>
      </c>
      <c r="CH12" s="13" t="str">
        <f t="shared" si="39"/>
        <v/>
      </c>
      <c r="CI12" s="13" t="str">
        <f t="shared" si="40"/>
        <v>Yes</v>
      </c>
      <c r="CJ12" s="13" t="str">
        <f t="shared" si="41"/>
        <v/>
      </c>
      <c r="CK12" s="13" t="str">
        <f t="shared" si="42"/>
        <v/>
      </c>
      <c r="CL12" s="13" t="str">
        <f t="shared" si="43"/>
        <v>Yes</v>
      </c>
      <c r="CM12" s="13" t="str">
        <f t="shared" si="44"/>
        <v>Yes</v>
      </c>
      <c r="CN12" s="13" t="str">
        <f t="shared" si="45"/>
        <v>Yes</v>
      </c>
      <c r="CO12" s="13" t="str">
        <f t="shared" si="46"/>
        <v>Yes</v>
      </c>
      <c r="CP12" s="13" t="str">
        <f t="shared" si="47"/>
        <v>Yes</v>
      </c>
      <c r="CQ12" s="13" t="str">
        <f t="shared" si="48"/>
        <v>Yes</v>
      </c>
      <c r="CR12" s="13" t="str">
        <f t="shared" si="49"/>
        <v/>
      </c>
      <c r="CS12" s="13" t="str">
        <f t="shared" si="50"/>
        <v/>
      </c>
      <c r="CT12" s="13" t="str">
        <f t="shared" si="51"/>
        <v/>
      </c>
      <c r="CU12" s="13" t="str">
        <f t="shared" si="52"/>
        <v>Yes</v>
      </c>
      <c r="CV12" s="13" t="str">
        <f t="shared" si="53"/>
        <v>Yes</v>
      </c>
      <c r="CW12" s="13" t="str">
        <f t="shared" si="54"/>
        <v/>
      </c>
      <c r="CX12" s="13" t="str">
        <f t="shared" si="55"/>
        <v/>
      </c>
      <c r="CY12" s="13" t="str">
        <f t="shared" si="56"/>
        <v>Yes</v>
      </c>
    </row>
    <row r="13" spans="1:103" s="7" customFormat="1" ht="35.700000000000003" customHeight="1" x14ac:dyDescent="0.55000000000000004">
      <c r="A13" s="7" t="s">
        <v>587</v>
      </c>
      <c r="B13" s="7" t="s">
        <v>575</v>
      </c>
      <c r="C13" s="5" t="s">
        <v>70</v>
      </c>
      <c r="D13" s="6" t="s">
        <v>262</v>
      </c>
      <c r="E13" s="5">
        <v>99203</v>
      </c>
      <c r="F13" s="5" t="s">
        <v>259</v>
      </c>
      <c r="G13" s="5" t="s">
        <v>307</v>
      </c>
      <c r="H13" s="5">
        <v>1</v>
      </c>
      <c r="I13" s="5" t="s">
        <v>331</v>
      </c>
      <c r="J13" s="5" t="s">
        <v>301</v>
      </c>
      <c r="K13" s="13"/>
      <c r="L13" s="13" t="str">
        <f t="shared" si="0"/>
        <v>Yes</v>
      </c>
      <c r="M13" s="13" t="str">
        <f t="shared" si="1"/>
        <v>Yes</v>
      </c>
      <c r="N13" s="13" t="str">
        <f t="shared" si="2"/>
        <v/>
      </c>
      <c r="O13" s="13" t="str">
        <f t="shared" si="3"/>
        <v/>
      </c>
      <c r="P13" s="13" t="str">
        <f t="shared" si="4"/>
        <v/>
      </c>
      <c r="Q13" s="13" t="str">
        <f t="shared" si="5"/>
        <v/>
      </c>
      <c r="R13" s="13" t="str">
        <f t="shared" si="6"/>
        <v/>
      </c>
      <c r="S13" s="13" t="str">
        <f t="shared" si="7"/>
        <v/>
      </c>
      <c r="T13" s="13" t="str">
        <f t="shared" si="8"/>
        <v>Yes</v>
      </c>
      <c r="U13" s="13" t="str">
        <f t="shared" si="9"/>
        <v/>
      </c>
      <c r="V13" s="13" t="str">
        <f t="shared" si="10"/>
        <v/>
      </c>
      <c r="W13" s="5" t="s">
        <v>329</v>
      </c>
      <c r="X13" s="5" t="s">
        <v>529</v>
      </c>
      <c r="Y13" s="19" t="str">
        <f t="shared" si="11"/>
        <v>Yes</v>
      </c>
      <c r="Z13" s="19" t="str">
        <f t="shared" si="12"/>
        <v>Yes</v>
      </c>
      <c r="AA13" s="19" t="str">
        <f t="shared" si="57"/>
        <v>Yes</v>
      </c>
      <c r="AB13" s="19" t="str">
        <f t="shared" si="58"/>
        <v>Yes</v>
      </c>
      <c r="AC13" s="19" t="str">
        <f t="shared" si="59"/>
        <v>Yes</v>
      </c>
      <c r="AD13" s="19" t="str">
        <f t="shared" si="60"/>
        <v>Yes</v>
      </c>
      <c r="AE13" s="19" t="str">
        <f t="shared" si="61"/>
        <v>Yes</v>
      </c>
      <c r="AF13" s="19" t="str">
        <f t="shared" si="62"/>
        <v>Yes</v>
      </c>
      <c r="AG13" s="19" t="str">
        <f t="shared" si="63"/>
        <v/>
      </c>
      <c r="AH13" s="19" t="str">
        <f t="shared" si="64"/>
        <v>Yes</v>
      </c>
      <c r="AI13" s="19" t="str">
        <f t="shared" si="65"/>
        <v>Yes</v>
      </c>
      <c r="AJ13" s="19" t="str">
        <f t="shared" si="66"/>
        <v>Yes</v>
      </c>
      <c r="AK13" s="19" t="str">
        <f t="shared" si="67"/>
        <v>Yes</v>
      </c>
      <c r="AL13" s="19" t="str">
        <f t="shared" si="68"/>
        <v>Yes</v>
      </c>
      <c r="AM13" s="19" t="str">
        <f t="shared" si="69"/>
        <v>Yes</v>
      </c>
      <c r="AN13" s="19" t="str">
        <f t="shared" si="70"/>
        <v>Yes</v>
      </c>
      <c r="AO13" s="19" t="str">
        <f t="shared" si="71"/>
        <v>Yes</v>
      </c>
      <c r="AP13" s="19" t="str">
        <f t="shared" si="72"/>
        <v>Yes</v>
      </c>
      <c r="AQ13" s="19" t="str">
        <f t="shared" si="73"/>
        <v>Yes</v>
      </c>
      <c r="AR13" s="19" t="str">
        <f t="shared" si="74"/>
        <v>Yes</v>
      </c>
      <c r="AS13" s="19" t="str">
        <f t="shared" si="75"/>
        <v/>
      </c>
      <c r="AT13" s="19" t="str">
        <f t="shared" si="76"/>
        <v>Yes</v>
      </c>
      <c r="AU13" s="19" t="str">
        <f t="shared" si="77"/>
        <v>Yes</v>
      </c>
      <c r="AV13" s="19" t="str">
        <f t="shared" si="78"/>
        <v>Yes</v>
      </c>
      <c r="AW13" s="19" t="str">
        <f t="shared" si="79"/>
        <v>Yes</v>
      </c>
      <c r="AX13" s="19" t="str">
        <f t="shared" si="80"/>
        <v>Yes</v>
      </c>
      <c r="AY13" s="19" t="str">
        <f t="shared" si="81"/>
        <v>Yes</v>
      </c>
      <c r="AZ13" s="19" t="str">
        <f t="shared" si="82"/>
        <v>Yes</v>
      </c>
      <c r="BA13" s="19" t="str">
        <f t="shared" si="83"/>
        <v>Yes</v>
      </c>
      <c r="BB13" s="19" t="str">
        <f t="shared" si="84"/>
        <v>Yes</v>
      </c>
      <c r="BC13" s="19" t="str">
        <f t="shared" si="85"/>
        <v>Yes</v>
      </c>
      <c r="BD13" s="19" t="str">
        <f t="shared" si="86"/>
        <v>Yes</v>
      </c>
      <c r="BE13" s="19" t="str">
        <f t="shared" si="87"/>
        <v>Yes</v>
      </c>
      <c r="BF13" s="19" t="str">
        <f t="shared" si="88"/>
        <v>Yes</v>
      </c>
      <c r="BG13" s="19" t="str">
        <f t="shared" si="13"/>
        <v/>
      </c>
      <c r="BH13" s="19" t="str">
        <f t="shared" si="14"/>
        <v/>
      </c>
      <c r="BI13" s="19" t="str">
        <f t="shared" si="15"/>
        <v>Yes</v>
      </c>
      <c r="BJ13" s="19" t="str">
        <f t="shared" si="16"/>
        <v>Yes</v>
      </c>
      <c r="BK13" s="19" t="str">
        <f t="shared" si="17"/>
        <v>Yes</v>
      </c>
      <c r="BL13" s="19" t="str">
        <f t="shared" si="18"/>
        <v/>
      </c>
      <c r="BM13" s="19" t="str">
        <f t="shared" si="19"/>
        <v>Yes</v>
      </c>
      <c r="BN13" s="19" t="str">
        <f t="shared" si="20"/>
        <v>Yes</v>
      </c>
      <c r="BO13" s="19" t="str">
        <f t="shared" si="21"/>
        <v>Yes</v>
      </c>
      <c r="BP13" s="19" t="str">
        <f t="shared" si="22"/>
        <v/>
      </c>
      <c r="BQ13" s="19" t="str">
        <f t="shared" si="23"/>
        <v>Yes</v>
      </c>
      <c r="BR13" s="19" t="str">
        <f t="shared" si="24"/>
        <v>Yes</v>
      </c>
      <c r="BS13" s="19" t="str">
        <f t="shared" si="25"/>
        <v>Yes</v>
      </c>
      <c r="BT13" s="19" t="str">
        <f t="shared" si="26"/>
        <v>Yes</v>
      </c>
      <c r="BU13" s="19" t="str">
        <f t="shared" si="27"/>
        <v>Yes</v>
      </c>
      <c r="BV13" s="19" t="str">
        <f t="shared" si="28"/>
        <v>Yes</v>
      </c>
      <c r="BW13" s="5" t="s">
        <v>90</v>
      </c>
      <c r="BX13" s="13" t="str">
        <f t="shared" si="29"/>
        <v>Yes</v>
      </c>
      <c r="BY13" s="13" t="str">
        <f t="shared" si="30"/>
        <v>Yes</v>
      </c>
      <c r="BZ13" s="13" t="str">
        <f t="shared" si="31"/>
        <v/>
      </c>
      <c r="CA13" s="13" t="str">
        <f t="shared" si="32"/>
        <v>Yes</v>
      </c>
      <c r="CB13" s="13" t="str">
        <f t="shared" si="33"/>
        <v>Yes</v>
      </c>
      <c r="CC13" s="13" t="str">
        <f t="shared" si="34"/>
        <v/>
      </c>
      <c r="CD13" s="13" t="str">
        <f t="shared" si="35"/>
        <v/>
      </c>
      <c r="CE13" s="13" t="str">
        <f t="shared" si="36"/>
        <v/>
      </c>
      <c r="CF13" s="13" t="str">
        <f t="shared" si="37"/>
        <v>Yes</v>
      </c>
      <c r="CG13" s="13" t="str">
        <f t="shared" si="38"/>
        <v/>
      </c>
      <c r="CH13" s="13" t="str">
        <f t="shared" si="39"/>
        <v/>
      </c>
      <c r="CI13" s="13" t="str">
        <f t="shared" si="40"/>
        <v>Yes</v>
      </c>
      <c r="CJ13" s="13" t="str">
        <f t="shared" si="41"/>
        <v/>
      </c>
      <c r="CK13" s="13" t="str">
        <f t="shared" si="42"/>
        <v/>
      </c>
      <c r="CL13" s="13" t="str">
        <f t="shared" si="43"/>
        <v>Yes</v>
      </c>
      <c r="CM13" s="13" t="str">
        <f t="shared" si="44"/>
        <v>Yes</v>
      </c>
      <c r="CN13" s="13" t="str">
        <f t="shared" si="45"/>
        <v>Yes</v>
      </c>
      <c r="CO13" s="13" t="str">
        <f t="shared" si="46"/>
        <v>Yes</v>
      </c>
      <c r="CP13" s="13" t="str">
        <f t="shared" si="47"/>
        <v>Yes</v>
      </c>
      <c r="CQ13" s="13" t="str">
        <f t="shared" si="48"/>
        <v>Yes</v>
      </c>
      <c r="CR13" s="13" t="str">
        <f t="shared" si="49"/>
        <v/>
      </c>
      <c r="CS13" s="13" t="str">
        <f t="shared" si="50"/>
        <v/>
      </c>
      <c r="CT13" s="13" t="str">
        <f t="shared" si="51"/>
        <v/>
      </c>
      <c r="CU13" s="13" t="str">
        <f t="shared" si="52"/>
        <v>Yes</v>
      </c>
      <c r="CV13" s="13" t="str">
        <f t="shared" si="53"/>
        <v>Yes</v>
      </c>
      <c r="CW13" s="13" t="str">
        <f t="shared" si="54"/>
        <v/>
      </c>
      <c r="CX13" s="13" t="str">
        <f t="shared" si="55"/>
        <v/>
      </c>
      <c r="CY13" s="13" t="str">
        <f t="shared" si="56"/>
        <v>Yes</v>
      </c>
    </row>
    <row r="14" spans="1:103" s="7" customFormat="1" ht="35.700000000000003" customHeight="1" x14ac:dyDescent="0.55000000000000004">
      <c r="A14" s="7" t="s">
        <v>587</v>
      </c>
      <c r="B14" s="7" t="s">
        <v>575</v>
      </c>
      <c r="C14" s="5" t="s">
        <v>70</v>
      </c>
      <c r="D14" s="6" t="s">
        <v>263</v>
      </c>
      <c r="E14" s="5">
        <v>99204</v>
      </c>
      <c r="F14" s="5" t="s">
        <v>259</v>
      </c>
      <c r="G14" s="5" t="s">
        <v>307</v>
      </c>
      <c r="H14" s="5">
        <v>1</v>
      </c>
      <c r="I14" s="5" t="s">
        <v>332</v>
      </c>
      <c r="J14" s="5" t="s">
        <v>301</v>
      </c>
      <c r="K14" s="13"/>
      <c r="L14" s="13" t="str">
        <f t="shared" si="0"/>
        <v>Yes</v>
      </c>
      <c r="M14" s="13" t="str">
        <f t="shared" si="1"/>
        <v>Yes</v>
      </c>
      <c r="N14" s="13" t="str">
        <f t="shared" si="2"/>
        <v/>
      </c>
      <c r="O14" s="13" t="str">
        <f t="shared" si="3"/>
        <v/>
      </c>
      <c r="P14" s="13" t="str">
        <f t="shared" si="4"/>
        <v/>
      </c>
      <c r="Q14" s="13" t="str">
        <f t="shared" si="5"/>
        <v/>
      </c>
      <c r="R14" s="13" t="str">
        <f t="shared" si="6"/>
        <v/>
      </c>
      <c r="S14" s="13" t="str">
        <f t="shared" si="7"/>
        <v/>
      </c>
      <c r="T14" s="13" t="str">
        <f t="shared" si="8"/>
        <v>Yes</v>
      </c>
      <c r="U14" s="13" t="str">
        <f t="shared" si="9"/>
        <v/>
      </c>
      <c r="V14" s="13" t="str">
        <f t="shared" si="10"/>
        <v/>
      </c>
      <c r="W14" s="5" t="s">
        <v>329</v>
      </c>
      <c r="X14" s="5" t="s">
        <v>529</v>
      </c>
      <c r="Y14" s="19" t="str">
        <f t="shared" si="11"/>
        <v>Yes</v>
      </c>
      <c r="Z14" s="19" t="str">
        <f t="shared" si="12"/>
        <v>Yes</v>
      </c>
      <c r="AA14" s="19" t="str">
        <f t="shared" si="57"/>
        <v>Yes</v>
      </c>
      <c r="AB14" s="19" t="str">
        <f t="shared" si="58"/>
        <v>Yes</v>
      </c>
      <c r="AC14" s="19" t="str">
        <f t="shared" si="59"/>
        <v>Yes</v>
      </c>
      <c r="AD14" s="19" t="str">
        <f t="shared" si="60"/>
        <v>Yes</v>
      </c>
      <c r="AE14" s="19" t="str">
        <f t="shared" si="61"/>
        <v>Yes</v>
      </c>
      <c r="AF14" s="19" t="str">
        <f t="shared" si="62"/>
        <v>Yes</v>
      </c>
      <c r="AG14" s="19" t="str">
        <f t="shared" si="63"/>
        <v/>
      </c>
      <c r="AH14" s="19" t="str">
        <f t="shared" si="64"/>
        <v>Yes</v>
      </c>
      <c r="AI14" s="19" t="str">
        <f t="shared" si="65"/>
        <v>Yes</v>
      </c>
      <c r="AJ14" s="19" t="str">
        <f t="shared" si="66"/>
        <v>Yes</v>
      </c>
      <c r="AK14" s="19" t="str">
        <f t="shared" si="67"/>
        <v>Yes</v>
      </c>
      <c r="AL14" s="19" t="str">
        <f t="shared" si="68"/>
        <v>Yes</v>
      </c>
      <c r="AM14" s="19" t="str">
        <f t="shared" si="69"/>
        <v>Yes</v>
      </c>
      <c r="AN14" s="19" t="str">
        <f t="shared" si="70"/>
        <v>Yes</v>
      </c>
      <c r="AO14" s="19" t="str">
        <f t="shared" si="71"/>
        <v>Yes</v>
      </c>
      <c r="AP14" s="19" t="str">
        <f t="shared" si="72"/>
        <v>Yes</v>
      </c>
      <c r="AQ14" s="19" t="str">
        <f t="shared" si="73"/>
        <v>Yes</v>
      </c>
      <c r="AR14" s="19" t="str">
        <f t="shared" si="74"/>
        <v>Yes</v>
      </c>
      <c r="AS14" s="19" t="str">
        <f t="shared" si="75"/>
        <v/>
      </c>
      <c r="AT14" s="19" t="str">
        <f t="shared" si="76"/>
        <v>Yes</v>
      </c>
      <c r="AU14" s="19" t="str">
        <f t="shared" si="77"/>
        <v>Yes</v>
      </c>
      <c r="AV14" s="19" t="str">
        <f t="shared" si="78"/>
        <v>Yes</v>
      </c>
      <c r="AW14" s="19" t="str">
        <f t="shared" si="79"/>
        <v>Yes</v>
      </c>
      <c r="AX14" s="19" t="str">
        <f t="shared" si="80"/>
        <v>Yes</v>
      </c>
      <c r="AY14" s="19" t="str">
        <f t="shared" si="81"/>
        <v>Yes</v>
      </c>
      <c r="AZ14" s="19" t="str">
        <f t="shared" si="82"/>
        <v>Yes</v>
      </c>
      <c r="BA14" s="19" t="str">
        <f t="shared" si="83"/>
        <v>Yes</v>
      </c>
      <c r="BB14" s="19" t="str">
        <f t="shared" si="84"/>
        <v>Yes</v>
      </c>
      <c r="BC14" s="19" t="str">
        <f t="shared" si="85"/>
        <v>Yes</v>
      </c>
      <c r="BD14" s="19" t="str">
        <f t="shared" si="86"/>
        <v>Yes</v>
      </c>
      <c r="BE14" s="19" t="str">
        <f t="shared" si="87"/>
        <v>Yes</v>
      </c>
      <c r="BF14" s="19" t="str">
        <f t="shared" si="88"/>
        <v>Yes</v>
      </c>
      <c r="BG14" s="19" t="str">
        <f t="shared" si="13"/>
        <v/>
      </c>
      <c r="BH14" s="19" t="str">
        <f t="shared" si="14"/>
        <v/>
      </c>
      <c r="BI14" s="19" t="str">
        <f t="shared" si="15"/>
        <v>Yes</v>
      </c>
      <c r="BJ14" s="19" t="str">
        <f t="shared" si="16"/>
        <v>Yes</v>
      </c>
      <c r="BK14" s="19" t="str">
        <f t="shared" si="17"/>
        <v>Yes</v>
      </c>
      <c r="BL14" s="19" t="str">
        <f t="shared" si="18"/>
        <v/>
      </c>
      <c r="BM14" s="19" t="str">
        <f t="shared" si="19"/>
        <v>Yes</v>
      </c>
      <c r="BN14" s="19" t="str">
        <f t="shared" si="20"/>
        <v>Yes</v>
      </c>
      <c r="BO14" s="19" t="str">
        <f t="shared" si="21"/>
        <v>Yes</v>
      </c>
      <c r="BP14" s="19" t="str">
        <f t="shared" si="22"/>
        <v/>
      </c>
      <c r="BQ14" s="19" t="str">
        <f t="shared" si="23"/>
        <v>Yes</v>
      </c>
      <c r="BR14" s="19" t="str">
        <f t="shared" si="24"/>
        <v>Yes</v>
      </c>
      <c r="BS14" s="19" t="str">
        <f t="shared" si="25"/>
        <v>Yes</v>
      </c>
      <c r="BT14" s="19" t="str">
        <f t="shared" si="26"/>
        <v>Yes</v>
      </c>
      <c r="BU14" s="19" t="str">
        <f t="shared" si="27"/>
        <v>Yes</v>
      </c>
      <c r="BV14" s="19" t="str">
        <f t="shared" si="28"/>
        <v>Yes</v>
      </c>
      <c r="BW14" s="5" t="s">
        <v>90</v>
      </c>
      <c r="BX14" s="13" t="str">
        <f t="shared" si="29"/>
        <v>Yes</v>
      </c>
      <c r="BY14" s="13" t="str">
        <f t="shared" si="30"/>
        <v>Yes</v>
      </c>
      <c r="BZ14" s="13" t="str">
        <f t="shared" si="31"/>
        <v/>
      </c>
      <c r="CA14" s="13" t="str">
        <f t="shared" si="32"/>
        <v>Yes</v>
      </c>
      <c r="CB14" s="13" t="str">
        <f t="shared" si="33"/>
        <v>Yes</v>
      </c>
      <c r="CC14" s="13" t="str">
        <f t="shared" si="34"/>
        <v/>
      </c>
      <c r="CD14" s="13" t="str">
        <f t="shared" si="35"/>
        <v/>
      </c>
      <c r="CE14" s="13" t="str">
        <f t="shared" si="36"/>
        <v/>
      </c>
      <c r="CF14" s="13" t="str">
        <f t="shared" si="37"/>
        <v>Yes</v>
      </c>
      <c r="CG14" s="13" t="str">
        <f t="shared" si="38"/>
        <v/>
      </c>
      <c r="CH14" s="13" t="str">
        <f t="shared" si="39"/>
        <v/>
      </c>
      <c r="CI14" s="13" t="str">
        <f t="shared" si="40"/>
        <v>Yes</v>
      </c>
      <c r="CJ14" s="13" t="str">
        <f t="shared" si="41"/>
        <v/>
      </c>
      <c r="CK14" s="13" t="str">
        <f t="shared" si="42"/>
        <v/>
      </c>
      <c r="CL14" s="13" t="str">
        <f t="shared" si="43"/>
        <v>Yes</v>
      </c>
      <c r="CM14" s="13" t="str">
        <f t="shared" si="44"/>
        <v>Yes</v>
      </c>
      <c r="CN14" s="13" t="str">
        <f t="shared" si="45"/>
        <v>Yes</v>
      </c>
      <c r="CO14" s="13" t="str">
        <f t="shared" si="46"/>
        <v>Yes</v>
      </c>
      <c r="CP14" s="13" t="str">
        <f t="shared" si="47"/>
        <v>Yes</v>
      </c>
      <c r="CQ14" s="13" t="str">
        <f t="shared" si="48"/>
        <v>Yes</v>
      </c>
      <c r="CR14" s="13" t="str">
        <f t="shared" si="49"/>
        <v/>
      </c>
      <c r="CS14" s="13" t="str">
        <f t="shared" si="50"/>
        <v/>
      </c>
      <c r="CT14" s="13" t="str">
        <f t="shared" si="51"/>
        <v/>
      </c>
      <c r="CU14" s="13" t="str">
        <f t="shared" si="52"/>
        <v>Yes</v>
      </c>
      <c r="CV14" s="13" t="str">
        <f t="shared" si="53"/>
        <v>Yes</v>
      </c>
      <c r="CW14" s="13" t="str">
        <f t="shared" si="54"/>
        <v/>
      </c>
      <c r="CX14" s="13" t="str">
        <f t="shared" si="55"/>
        <v/>
      </c>
      <c r="CY14" s="13" t="str">
        <f t="shared" si="56"/>
        <v>Yes</v>
      </c>
    </row>
    <row r="15" spans="1:103" s="7" customFormat="1" ht="35.700000000000003" customHeight="1" x14ac:dyDescent="0.55000000000000004">
      <c r="A15" s="7" t="s">
        <v>587</v>
      </c>
      <c r="B15" s="7" t="s">
        <v>575</v>
      </c>
      <c r="C15" s="5" t="s">
        <v>70</v>
      </c>
      <c r="D15" s="6" t="s">
        <v>264</v>
      </c>
      <c r="E15" s="5">
        <v>99205</v>
      </c>
      <c r="F15" s="5" t="s">
        <v>259</v>
      </c>
      <c r="G15" s="5" t="s">
        <v>307</v>
      </c>
      <c r="H15" s="5">
        <v>1</v>
      </c>
      <c r="I15" s="5" t="s">
        <v>332</v>
      </c>
      <c r="J15" s="5" t="s">
        <v>301</v>
      </c>
      <c r="K15" s="13"/>
      <c r="L15" s="13" t="str">
        <f t="shared" si="0"/>
        <v>Yes</v>
      </c>
      <c r="M15" s="13" t="str">
        <f t="shared" si="1"/>
        <v>Yes</v>
      </c>
      <c r="N15" s="13" t="str">
        <f t="shared" si="2"/>
        <v/>
      </c>
      <c r="O15" s="13" t="str">
        <f t="shared" si="3"/>
        <v/>
      </c>
      <c r="P15" s="13" t="str">
        <f t="shared" si="4"/>
        <v/>
      </c>
      <c r="Q15" s="13" t="str">
        <f t="shared" si="5"/>
        <v/>
      </c>
      <c r="R15" s="13" t="str">
        <f t="shared" si="6"/>
        <v/>
      </c>
      <c r="S15" s="13" t="str">
        <f t="shared" si="7"/>
        <v/>
      </c>
      <c r="T15" s="13" t="str">
        <f t="shared" si="8"/>
        <v>Yes</v>
      </c>
      <c r="U15" s="13" t="str">
        <f t="shared" si="9"/>
        <v/>
      </c>
      <c r="V15" s="13" t="str">
        <f t="shared" si="10"/>
        <v/>
      </c>
      <c r="W15" s="5" t="s">
        <v>329</v>
      </c>
      <c r="X15" s="5" t="s">
        <v>529</v>
      </c>
      <c r="Y15" s="19" t="str">
        <f t="shared" si="11"/>
        <v>Yes</v>
      </c>
      <c r="Z15" s="19" t="str">
        <f t="shared" si="12"/>
        <v>Yes</v>
      </c>
      <c r="AA15" s="19" t="str">
        <f t="shared" si="57"/>
        <v>Yes</v>
      </c>
      <c r="AB15" s="19" t="str">
        <f t="shared" si="58"/>
        <v>Yes</v>
      </c>
      <c r="AC15" s="19" t="str">
        <f t="shared" si="59"/>
        <v>Yes</v>
      </c>
      <c r="AD15" s="19" t="str">
        <f t="shared" si="60"/>
        <v>Yes</v>
      </c>
      <c r="AE15" s="19" t="str">
        <f t="shared" si="61"/>
        <v>Yes</v>
      </c>
      <c r="AF15" s="19" t="str">
        <f t="shared" si="62"/>
        <v>Yes</v>
      </c>
      <c r="AG15" s="19" t="str">
        <f t="shared" si="63"/>
        <v/>
      </c>
      <c r="AH15" s="19" t="str">
        <f t="shared" si="64"/>
        <v>Yes</v>
      </c>
      <c r="AI15" s="19" t="str">
        <f t="shared" si="65"/>
        <v>Yes</v>
      </c>
      <c r="AJ15" s="19" t="str">
        <f t="shared" si="66"/>
        <v>Yes</v>
      </c>
      <c r="AK15" s="19" t="str">
        <f t="shared" si="67"/>
        <v>Yes</v>
      </c>
      <c r="AL15" s="19" t="str">
        <f t="shared" si="68"/>
        <v>Yes</v>
      </c>
      <c r="AM15" s="19" t="str">
        <f t="shared" si="69"/>
        <v>Yes</v>
      </c>
      <c r="AN15" s="19" t="str">
        <f t="shared" si="70"/>
        <v>Yes</v>
      </c>
      <c r="AO15" s="19" t="str">
        <f t="shared" si="71"/>
        <v>Yes</v>
      </c>
      <c r="AP15" s="19" t="str">
        <f t="shared" si="72"/>
        <v>Yes</v>
      </c>
      <c r="AQ15" s="19" t="str">
        <f t="shared" si="73"/>
        <v>Yes</v>
      </c>
      <c r="AR15" s="19" t="str">
        <f t="shared" si="74"/>
        <v>Yes</v>
      </c>
      <c r="AS15" s="19" t="str">
        <f t="shared" si="75"/>
        <v/>
      </c>
      <c r="AT15" s="19" t="str">
        <f t="shared" si="76"/>
        <v>Yes</v>
      </c>
      <c r="AU15" s="19" t="str">
        <f t="shared" si="77"/>
        <v>Yes</v>
      </c>
      <c r="AV15" s="19" t="str">
        <f t="shared" si="78"/>
        <v>Yes</v>
      </c>
      <c r="AW15" s="19" t="str">
        <f t="shared" si="79"/>
        <v>Yes</v>
      </c>
      <c r="AX15" s="19" t="str">
        <f t="shared" si="80"/>
        <v>Yes</v>
      </c>
      <c r="AY15" s="19" t="str">
        <f t="shared" si="81"/>
        <v>Yes</v>
      </c>
      <c r="AZ15" s="19" t="str">
        <f t="shared" si="82"/>
        <v>Yes</v>
      </c>
      <c r="BA15" s="19" t="str">
        <f t="shared" si="83"/>
        <v>Yes</v>
      </c>
      <c r="BB15" s="19" t="str">
        <f t="shared" si="84"/>
        <v>Yes</v>
      </c>
      <c r="BC15" s="19" t="str">
        <f t="shared" si="85"/>
        <v>Yes</v>
      </c>
      <c r="BD15" s="19" t="str">
        <f t="shared" si="86"/>
        <v>Yes</v>
      </c>
      <c r="BE15" s="19" t="str">
        <f t="shared" si="87"/>
        <v>Yes</v>
      </c>
      <c r="BF15" s="19" t="str">
        <f t="shared" si="88"/>
        <v>Yes</v>
      </c>
      <c r="BG15" s="19" t="str">
        <f t="shared" si="13"/>
        <v/>
      </c>
      <c r="BH15" s="19" t="str">
        <f t="shared" si="14"/>
        <v/>
      </c>
      <c r="BI15" s="19" t="str">
        <f t="shared" si="15"/>
        <v>Yes</v>
      </c>
      <c r="BJ15" s="19" t="str">
        <f t="shared" si="16"/>
        <v>Yes</v>
      </c>
      <c r="BK15" s="19" t="str">
        <f t="shared" si="17"/>
        <v>Yes</v>
      </c>
      <c r="BL15" s="19" t="str">
        <f t="shared" si="18"/>
        <v/>
      </c>
      <c r="BM15" s="19" t="str">
        <f t="shared" si="19"/>
        <v>Yes</v>
      </c>
      <c r="BN15" s="19" t="str">
        <f t="shared" si="20"/>
        <v>Yes</v>
      </c>
      <c r="BO15" s="19" t="str">
        <f t="shared" si="21"/>
        <v>Yes</v>
      </c>
      <c r="BP15" s="19" t="str">
        <f t="shared" si="22"/>
        <v/>
      </c>
      <c r="BQ15" s="19" t="str">
        <f t="shared" si="23"/>
        <v>Yes</v>
      </c>
      <c r="BR15" s="19" t="str">
        <f t="shared" si="24"/>
        <v>Yes</v>
      </c>
      <c r="BS15" s="19" t="str">
        <f t="shared" si="25"/>
        <v>Yes</v>
      </c>
      <c r="BT15" s="19" t="str">
        <f t="shared" si="26"/>
        <v>Yes</v>
      </c>
      <c r="BU15" s="19" t="str">
        <f t="shared" si="27"/>
        <v>Yes</v>
      </c>
      <c r="BV15" s="19" t="str">
        <f t="shared" si="28"/>
        <v>Yes</v>
      </c>
      <c r="BW15" s="5" t="s">
        <v>90</v>
      </c>
      <c r="BX15" s="13" t="str">
        <f t="shared" si="29"/>
        <v>Yes</v>
      </c>
      <c r="BY15" s="13" t="str">
        <f t="shared" si="30"/>
        <v>Yes</v>
      </c>
      <c r="BZ15" s="13" t="str">
        <f t="shared" si="31"/>
        <v/>
      </c>
      <c r="CA15" s="13" t="str">
        <f t="shared" si="32"/>
        <v>Yes</v>
      </c>
      <c r="CB15" s="13" t="str">
        <f t="shared" si="33"/>
        <v>Yes</v>
      </c>
      <c r="CC15" s="13" t="str">
        <f t="shared" si="34"/>
        <v/>
      </c>
      <c r="CD15" s="13" t="str">
        <f t="shared" si="35"/>
        <v/>
      </c>
      <c r="CE15" s="13" t="str">
        <f t="shared" si="36"/>
        <v/>
      </c>
      <c r="CF15" s="13" t="str">
        <f t="shared" si="37"/>
        <v>Yes</v>
      </c>
      <c r="CG15" s="13" t="str">
        <f t="shared" si="38"/>
        <v/>
      </c>
      <c r="CH15" s="13" t="str">
        <f t="shared" si="39"/>
        <v/>
      </c>
      <c r="CI15" s="13" t="str">
        <f t="shared" si="40"/>
        <v>Yes</v>
      </c>
      <c r="CJ15" s="13" t="str">
        <f t="shared" si="41"/>
        <v/>
      </c>
      <c r="CK15" s="13" t="str">
        <f t="shared" si="42"/>
        <v/>
      </c>
      <c r="CL15" s="13" t="str">
        <f t="shared" si="43"/>
        <v>Yes</v>
      </c>
      <c r="CM15" s="13" t="str">
        <f t="shared" si="44"/>
        <v>Yes</v>
      </c>
      <c r="CN15" s="13" t="str">
        <f t="shared" si="45"/>
        <v>Yes</v>
      </c>
      <c r="CO15" s="13" t="str">
        <f t="shared" si="46"/>
        <v>Yes</v>
      </c>
      <c r="CP15" s="13" t="str">
        <f t="shared" si="47"/>
        <v>Yes</v>
      </c>
      <c r="CQ15" s="13" t="str">
        <f t="shared" si="48"/>
        <v>Yes</v>
      </c>
      <c r="CR15" s="13" t="str">
        <f t="shared" si="49"/>
        <v/>
      </c>
      <c r="CS15" s="13" t="str">
        <f t="shared" si="50"/>
        <v/>
      </c>
      <c r="CT15" s="13" t="str">
        <f t="shared" si="51"/>
        <v/>
      </c>
      <c r="CU15" s="13" t="str">
        <f t="shared" si="52"/>
        <v>Yes</v>
      </c>
      <c r="CV15" s="13" t="str">
        <f t="shared" si="53"/>
        <v>Yes</v>
      </c>
      <c r="CW15" s="13" t="str">
        <f t="shared" si="54"/>
        <v/>
      </c>
      <c r="CX15" s="13" t="str">
        <f t="shared" si="55"/>
        <v/>
      </c>
      <c r="CY15" s="13" t="str">
        <f t="shared" si="56"/>
        <v>Yes</v>
      </c>
    </row>
    <row r="16" spans="1:103" s="7" customFormat="1" ht="35.700000000000003" customHeight="1" x14ac:dyDescent="0.55000000000000004">
      <c r="A16" s="7" t="s">
        <v>587</v>
      </c>
      <c r="B16" s="7" t="s">
        <v>575</v>
      </c>
      <c r="C16" s="5" t="s">
        <v>70</v>
      </c>
      <c r="D16" s="6" t="s">
        <v>89</v>
      </c>
      <c r="E16" s="5">
        <v>99212</v>
      </c>
      <c r="F16" s="5" t="s">
        <v>259</v>
      </c>
      <c r="G16" s="5" t="s">
        <v>307</v>
      </c>
      <c r="H16" s="5">
        <v>1</v>
      </c>
      <c r="I16" s="5" t="s">
        <v>333</v>
      </c>
      <c r="J16" s="5" t="s">
        <v>301</v>
      </c>
      <c r="K16" s="13"/>
      <c r="L16" s="13" t="str">
        <f t="shared" si="0"/>
        <v>Yes</v>
      </c>
      <c r="M16" s="13" t="str">
        <f t="shared" si="1"/>
        <v>Yes</v>
      </c>
      <c r="N16" s="13" t="str">
        <f t="shared" si="2"/>
        <v/>
      </c>
      <c r="O16" s="13" t="str">
        <f t="shared" si="3"/>
        <v/>
      </c>
      <c r="P16" s="13" t="str">
        <f t="shared" si="4"/>
        <v/>
      </c>
      <c r="Q16" s="13" t="str">
        <f t="shared" si="5"/>
        <v/>
      </c>
      <c r="R16" s="13" t="str">
        <f t="shared" si="6"/>
        <v/>
      </c>
      <c r="S16" s="13" t="str">
        <f t="shared" si="7"/>
        <v/>
      </c>
      <c r="T16" s="13" t="str">
        <f t="shared" si="8"/>
        <v>Yes</v>
      </c>
      <c r="U16" s="13" t="str">
        <f t="shared" si="9"/>
        <v/>
      </c>
      <c r="V16" s="13" t="str">
        <f t="shared" si="10"/>
        <v/>
      </c>
      <c r="W16" s="5" t="s">
        <v>329</v>
      </c>
      <c r="X16" s="5" t="s">
        <v>529</v>
      </c>
      <c r="Y16" s="19" t="str">
        <f t="shared" si="11"/>
        <v>Yes</v>
      </c>
      <c r="Z16" s="19" t="str">
        <f t="shared" si="12"/>
        <v>Yes</v>
      </c>
      <c r="AA16" s="19" t="str">
        <f t="shared" si="57"/>
        <v>Yes</v>
      </c>
      <c r="AB16" s="19" t="str">
        <f t="shared" si="58"/>
        <v>Yes</v>
      </c>
      <c r="AC16" s="19" t="str">
        <f t="shared" si="59"/>
        <v>Yes</v>
      </c>
      <c r="AD16" s="19" t="str">
        <f t="shared" si="60"/>
        <v>Yes</v>
      </c>
      <c r="AE16" s="19" t="str">
        <f t="shared" si="61"/>
        <v>Yes</v>
      </c>
      <c r="AF16" s="19" t="str">
        <f t="shared" si="62"/>
        <v>Yes</v>
      </c>
      <c r="AG16" s="19" t="str">
        <f t="shared" si="63"/>
        <v/>
      </c>
      <c r="AH16" s="19" t="str">
        <f t="shared" si="64"/>
        <v>Yes</v>
      </c>
      <c r="AI16" s="19" t="str">
        <f t="shared" si="65"/>
        <v>Yes</v>
      </c>
      <c r="AJ16" s="19" t="str">
        <f t="shared" si="66"/>
        <v>Yes</v>
      </c>
      <c r="AK16" s="19" t="str">
        <f t="shared" si="67"/>
        <v>Yes</v>
      </c>
      <c r="AL16" s="19" t="str">
        <f t="shared" si="68"/>
        <v>Yes</v>
      </c>
      <c r="AM16" s="19" t="str">
        <f t="shared" si="69"/>
        <v>Yes</v>
      </c>
      <c r="AN16" s="19" t="str">
        <f t="shared" si="70"/>
        <v>Yes</v>
      </c>
      <c r="AO16" s="19" t="str">
        <f t="shared" si="71"/>
        <v>Yes</v>
      </c>
      <c r="AP16" s="19" t="str">
        <f t="shared" si="72"/>
        <v>Yes</v>
      </c>
      <c r="AQ16" s="19" t="str">
        <f t="shared" si="73"/>
        <v>Yes</v>
      </c>
      <c r="AR16" s="19" t="str">
        <f t="shared" si="74"/>
        <v>Yes</v>
      </c>
      <c r="AS16" s="19" t="str">
        <f t="shared" si="75"/>
        <v/>
      </c>
      <c r="AT16" s="19" t="str">
        <f t="shared" si="76"/>
        <v>Yes</v>
      </c>
      <c r="AU16" s="19" t="str">
        <f t="shared" si="77"/>
        <v>Yes</v>
      </c>
      <c r="AV16" s="19" t="str">
        <f t="shared" si="78"/>
        <v>Yes</v>
      </c>
      <c r="AW16" s="19" t="str">
        <f t="shared" si="79"/>
        <v>Yes</v>
      </c>
      <c r="AX16" s="19" t="str">
        <f t="shared" si="80"/>
        <v>Yes</v>
      </c>
      <c r="AY16" s="19" t="str">
        <f t="shared" si="81"/>
        <v>Yes</v>
      </c>
      <c r="AZ16" s="19" t="str">
        <f t="shared" si="82"/>
        <v>Yes</v>
      </c>
      <c r="BA16" s="19" t="str">
        <f t="shared" si="83"/>
        <v>Yes</v>
      </c>
      <c r="BB16" s="19" t="str">
        <f t="shared" si="84"/>
        <v>Yes</v>
      </c>
      <c r="BC16" s="19" t="str">
        <f t="shared" si="85"/>
        <v>Yes</v>
      </c>
      <c r="BD16" s="19" t="str">
        <f t="shared" si="86"/>
        <v>Yes</v>
      </c>
      <c r="BE16" s="19" t="str">
        <f t="shared" si="87"/>
        <v>Yes</v>
      </c>
      <c r="BF16" s="19" t="str">
        <f t="shared" si="88"/>
        <v>Yes</v>
      </c>
      <c r="BG16" s="19" t="str">
        <f t="shared" si="13"/>
        <v/>
      </c>
      <c r="BH16" s="19" t="str">
        <f t="shared" si="14"/>
        <v/>
      </c>
      <c r="BI16" s="19" t="str">
        <f t="shared" si="15"/>
        <v>Yes</v>
      </c>
      <c r="BJ16" s="19" t="str">
        <f t="shared" si="16"/>
        <v>Yes</v>
      </c>
      <c r="BK16" s="19" t="str">
        <f t="shared" si="17"/>
        <v>Yes</v>
      </c>
      <c r="BL16" s="19" t="str">
        <f t="shared" si="18"/>
        <v/>
      </c>
      <c r="BM16" s="19" t="str">
        <f t="shared" si="19"/>
        <v>Yes</v>
      </c>
      <c r="BN16" s="19" t="str">
        <f t="shared" si="20"/>
        <v>Yes</v>
      </c>
      <c r="BO16" s="19" t="str">
        <f t="shared" si="21"/>
        <v>Yes</v>
      </c>
      <c r="BP16" s="19" t="str">
        <f t="shared" si="22"/>
        <v/>
      </c>
      <c r="BQ16" s="19" t="str">
        <f t="shared" si="23"/>
        <v>Yes</v>
      </c>
      <c r="BR16" s="19" t="str">
        <f t="shared" si="24"/>
        <v>Yes</v>
      </c>
      <c r="BS16" s="19" t="str">
        <f t="shared" si="25"/>
        <v>Yes</v>
      </c>
      <c r="BT16" s="19" t="str">
        <f t="shared" si="26"/>
        <v>Yes</v>
      </c>
      <c r="BU16" s="19" t="str">
        <f t="shared" si="27"/>
        <v>Yes</v>
      </c>
      <c r="BV16" s="19" t="str">
        <f t="shared" si="28"/>
        <v>Yes</v>
      </c>
      <c r="BW16" s="5" t="s">
        <v>90</v>
      </c>
      <c r="BX16" s="13" t="str">
        <f t="shared" si="29"/>
        <v>Yes</v>
      </c>
      <c r="BY16" s="13" t="str">
        <f t="shared" si="30"/>
        <v>Yes</v>
      </c>
      <c r="BZ16" s="13" t="str">
        <f t="shared" si="31"/>
        <v/>
      </c>
      <c r="CA16" s="13" t="str">
        <f t="shared" si="32"/>
        <v>Yes</v>
      </c>
      <c r="CB16" s="13" t="str">
        <f t="shared" si="33"/>
        <v>Yes</v>
      </c>
      <c r="CC16" s="13" t="str">
        <f t="shared" si="34"/>
        <v/>
      </c>
      <c r="CD16" s="13" t="str">
        <f t="shared" si="35"/>
        <v/>
      </c>
      <c r="CE16" s="13" t="str">
        <f t="shared" si="36"/>
        <v/>
      </c>
      <c r="CF16" s="13" t="str">
        <f t="shared" si="37"/>
        <v>Yes</v>
      </c>
      <c r="CG16" s="13" t="str">
        <f t="shared" si="38"/>
        <v/>
      </c>
      <c r="CH16" s="13" t="str">
        <f t="shared" si="39"/>
        <v/>
      </c>
      <c r="CI16" s="13" t="str">
        <f t="shared" si="40"/>
        <v>Yes</v>
      </c>
      <c r="CJ16" s="13" t="str">
        <f t="shared" si="41"/>
        <v/>
      </c>
      <c r="CK16" s="13" t="str">
        <f t="shared" si="42"/>
        <v/>
      </c>
      <c r="CL16" s="13" t="str">
        <f t="shared" si="43"/>
        <v>Yes</v>
      </c>
      <c r="CM16" s="13" t="str">
        <f t="shared" si="44"/>
        <v>Yes</v>
      </c>
      <c r="CN16" s="13" t="str">
        <f t="shared" si="45"/>
        <v>Yes</v>
      </c>
      <c r="CO16" s="13" t="str">
        <f t="shared" si="46"/>
        <v>Yes</v>
      </c>
      <c r="CP16" s="13" t="str">
        <f t="shared" si="47"/>
        <v>Yes</v>
      </c>
      <c r="CQ16" s="13" t="str">
        <f t="shared" si="48"/>
        <v>Yes</v>
      </c>
      <c r="CR16" s="13" t="str">
        <f t="shared" si="49"/>
        <v/>
      </c>
      <c r="CS16" s="13" t="str">
        <f t="shared" si="50"/>
        <v/>
      </c>
      <c r="CT16" s="13" t="str">
        <f t="shared" si="51"/>
        <v/>
      </c>
      <c r="CU16" s="13" t="str">
        <f t="shared" si="52"/>
        <v>Yes</v>
      </c>
      <c r="CV16" s="13" t="str">
        <f t="shared" si="53"/>
        <v>Yes</v>
      </c>
      <c r="CW16" s="13" t="str">
        <f t="shared" si="54"/>
        <v/>
      </c>
      <c r="CX16" s="13" t="str">
        <f t="shared" si="55"/>
        <v/>
      </c>
      <c r="CY16" s="13" t="str">
        <f t="shared" si="56"/>
        <v>Yes</v>
      </c>
    </row>
    <row r="17" spans="1:103" s="7" customFormat="1" ht="35.700000000000003" customHeight="1" x14ac:dyDescent="0.55000000000000004">
      <c r="A17" s="7" t="s">
        <v>587</v>
      </c>
      <c r="B17" s="7" t="s">
        <v>575</v>
      </c>
      <c r="C17" s="5" t="s">
        <v>70</v>
      </c>
      <c r="D17" s="6" t="s">
        <v>105</v>
      </c>
      <c r="E17" s="5">
        <v>99213</v>
      </c>
      <c r="F17" s="5" t="s">
        <v>259</v>
      </c>
      <c r="G17" s="5" t="s">
        <v>307</v>
      </c>
      <c r="H17" s="5">
        <v>1</v>
      </c>
      <c r="I17" s="5" t="s">
        <v>334</v>
      </c>
      <c r="J17" s="5" t="s">
        <v>301</v>
      </c>
      <c r="K17" s="13"/>
      <c r="L17" s="13" t="str">
        <f t="shared" si="0"/>
        <v>Yes</v>
      </c>
      <c r="M17" s="13" t="str">
        <f t="shared" si="1"/>
        <v>Yes</v>
      </c>
      <c r="N17" s="13" t="str">
        <f t="shared" si="2"/>
        <v/>
      </c>
      <c r="O17" s="13" t="str">
        <f t="shared" si="3"/>
        <v/>
      </c>
      <c r="P17" s="13" t="str">
        <f t="shared" si="4"/>
        <v/>
      </c>
      <c r="Q17" s="13" t="str">
        <f t="shared" si="5"/>
        <v/>
      </c>
      <c r="R17" s="13" t="str">
        <f t="shared" si="6"/>
        <v/>
      </c>
      <c r="S17" s="13" t="str">
        <f t="shared" si="7"/>
        <v/>
      </c>
      <c r="T17" s="13" t="str">
        <f t="shared" si="8"/>
        <v>Yes</v>
      </c>
      <c r="U17" s="13" t="str">
        <f t="shared" si="9"/>
        <v/>
      </c>
      <c r="V17" s="13" t="str">
        <f t="shared" si="10"/>
        <v/>
      </c>
      <c r="W17" s="5" t="s">
        <v>329</v>
      </c>
      <c r="X17" s="5" t="s">
        <v>529</v>
      </c>
      <c r="Y17" s="19" t="str">
        <f t="shared" si="11"/>
        <v>Yes</v>
      </c>
      <c r="Z17" s="19" t="str">
        <f t="shared" si="12"/>
        <v>Yes</v>
      </c>
      <c r="AA17" s="19" t="str">
        <f t="shared" si="57"/>
        <v>Yes</v>
      </c>
      <c r="AB17" s="19" t="str">
        <f t="shared" si="58"/>
        <v>Yes</v>
      </c>
      <c r="AC17" s="19" t="str">
        <f t="shared" si="59"/>
        <v>Yes</v>
      </c>
      <c r="AD17" s="19" t="str">
        <f t="shared" si="60"/>
        <v>Yes</v>
      </c>
      <c r="AE17" s="19" t="str">
        <f t="shared" si="61"/>
        <v>Yes</v>
      </c>
      <c r="AF17" s="19" t="str">
        <f t="shared" si="62"/>
        <v>Yes</v>
      </c>
      <c r="AG17" s="19" t="str">
        <f t="shared" si="63"/>
        <v/>
      </c>
      <c r="AH17" s="19" t="str">
        <f t="shared" si="64"/>
        <v>Yes</v>
      </c>
      <c r="AI17" s="19" t="str">
        <f t="shared" si="65"/>
        <v>Yes</v>
      </c>
      <c r="AJ17" s="19" t="str">
        <f t="shared" si="66"/>
        <v>Yes</v>
      </c>
      <c r="AK17" s="19" t="str">
        <f t="shared" si="67"/>
        <v>Yes</v>
      </c>
      <c r="AL17" s="19" t="str">
        <f t="shared" si="68"/>
        <v>Yes</v>
      </c>
      <c r="AM17" s="19" t="str">
        <f t="shared" si="69"/>
        <v>Yes</v>
      </c>
      <c r="AN17" s="19" t="str">
        <f t="shared" si="70"/>
        <v>Yes</v>
      </c>
      <c r="AO17" s="19" t="str">
        <f t="shared" si="71"/>
        <v>Yes</v>
      </c>
      <c r="AP17" s="19" t="str">
        <f t="shared" si="72"/>
        <v>Yes</v>
      </c>
      <c r="AQ17" s="19" t="str">
        <f t="shared" si="73"/>
        <v>Yes</v>
      </c>
      <c r="AR17" s="19" t="str">
        <f t="shared" si="74"/>
        <v>Yes</v>
      </c>
      <c r="AS17" s="19" t="str">
        <f t="shared" si="75"/>
        <v/>
      </c>
      <c r="AT17" s="19" t="str">
        <f t="shared" si="76"/>
        <v>Yes</v>
      </c>
      <c r="AU17" s="19" t="str">
        <f t="shared" si="77"/>
        <v>Yes</v>
      </c>
      <c r="AV17" s="19" t="str">
        <f t="shared" si="78"/>
        <v>Yes</v>
      </c>
      <c r="AW17" s="19" t="str">
        <f t="shared" si="79"/>
        <v>Yes</v>
      </c>
      <c r="AX17" s="19" t="str">
        <f t="shared" si="80"/>
        <v>Yes</v>
      </c>
      <c r="AY17" s="19" t="str">
        <f t="shared" si="81"/>
        <v>Yes</v>
      </c>
      <c r="AZ17" s="19" t="str">
        <f t="shared" si="82"/>
        <v>Yes</v>
      </c>
      <c r="BA17" s="19" t="str">
        <f t="shared" si="83"/>
        <v>Yes</v>
      </c>
      <c r="BB17" s="19" t="str">
        <f t="shared" si="84"/>
        <v>Yes</v>
      </c>
      <c r="BC17" s="19" t="str">
        <f t="shared" si="85"/>
        <v>Yes</v>
      </c>
      <c r="BD17" s="19" t="str">
        <f t="shared" si="86"/>
        <v>Yes</v>
      </c>
      <c r="BE17" s="19" t="str">
        <f t="shared" si="87"/>
        <v>Yes</v>
      </c>
      <c r="BF17" s="19" t="str">
        <f t="shared" si="88"/>
        <v>Yes</v>
      </c>
      <c r="BG17" s="19" t="str">
        <f t="shared" si="13"/>
        <v/>
      </c>
      <c r="BH17" s="19" t="str">
        <f t="shared" si="14"/>
        <v/>
      </c>
      <c r="BI17" s="19" t="str">
        <f t="shared" si="15"/>
        <v>Yes</v>
      </c>
      <c r="BJ17" s="19" t="str">
        <f t="shared" si="16"/>
        <v>Yes</v>
      </c>
      <c r="BK17" s="19" t="str">
        <f t="shared" si="17"/>
        <v>Yes</v>
      </c>
      <c r="BL17" s="19" t="str">
        <f t="shared" si="18"/>
        <v/>
      </c>
      <c r="BM17" s="19" t="str">
        <f t="shared" si="19"/>
        <v>Yes</v>
      </c>
      <c r="BN17" s="19" t="str">
        <f t="shared" si="20"/>
        <v>Yes</v>
      </c>
      <c r="BO17" s="19" t="str">
        <f t="shared" si="21"/>
        <v>Yes</v>
      </c>
      <c r="BP17" s="19" t="str">
        <f t="shared" si="22"/>
        <v/>
      </c>
      <c r="BQ17" s="19" t="str">
        <f t="shared" si="23"/>
        <v>Yes</v>
      </c>
      <c r="BR17" s="19" t="str">
        <f t="shared" si="24"/>
        <v>Yes</v>
      </c>
      <c r="BS17" s="19" t="str">
        <f t="shared" si="25"/>
        <v>Yes</v>
      </c>
      <c r="BT17" s="19" t="str">
        <f t="shared" si="26"/>
        <v>Yes</v>
      </c>
      <c r="BU17" s="19" t="str">
        <f t="shared" si="27"/>
        <v>Yes</v>
      </c>
      <c r="BV17" s="19" t="str">
        <f t="shared" si="28"/>
        <v>Yes</v>
      </c>
      <c r="BW17" s="5" t="s">
        <v>90</v>
      </c>
      <c r="BX17" s="13" t="str">
        <f t="shared" si="29"/>
        <v>Yes</v>
      </c>
      <c r="BY17" s="13" t="str">
        <f t="shared" si="30"/>
        <v>Yes</v>
      </c>
      <c r="BZ17" s="13" t="str">
        <f t="shared" si="31"/>
        <v/>
      </c>
      <c r="CA17" s="13" t="str">
        <f t="shared" si="32"/>
        <v>Yes</v>
      </c>
      <c r="CB17" s="13" t="str">
        <f t="shared" si="33"/>
        <v>Yes</v>
      </c>
      <c r="CC17" s="13" t="str">
        <f t="shared" si="34"/>
        <v/>
      </c>
      <c r="CD17" s="13" t="str">
        <f t="shared" si="35"/>
        <v/>
      </c>
      <c r="CE17" s="13" t="str">
        <f t="shared" si="36"/>
        <v/>
      </c>
      <c r="CF17" s="13" t="str">
        <f t="shared" si="37"/>
        <v>Yes</v>
      </c>
      <c r="CG17" s="13" t="str">
        <f t="shared" si="38"/>
        <v/>
      </c>
      <c r="CH17" s="13" t="str">
        <f t="shared" si="39"/>
        <v/>
      </c>
      <c r="CI17" s="13" t="str">
        <f t="shared" si="40"/>
        <v>Yes</v>
      </c>
      <c r="CJ17" s="13" t="str">
        <f t="shared" si="41"/>
        <v/>
      </c>
      <c r="CK17" s="13" t="str">
        <f t="shared" si="42"/>
        <v/>
      </c>
      <c r="CL17" s="13" t="str">
        <f t="shared" si="43"/>
        <v>Yes</v>
      </c>
      <c r="CM17" s="13" t="str">
        <f t="shared" si="44"/>
        <v>Yes</v>
      </c>
      <c r="CN17" s="13" t="str">
        <f t="shared" si="45"/>
        <v>Yes</v>
      </c>
      <c r="CO17" s="13" t="str">
        <f t="shared" si="46"/>
        <v>Yes</v>
      </c>
      <c r="CP17" s="13" t="str">
        <f t="shared" si="47"/>
        <v>Yes</v>
      </c>
      <c r="CQ17" s="13" t="str">
        <f t="shared" si="48"/>
        <v>Yes</v>
      </c>
      <c r="CR17" s="13" t="str">
        <f t="shared" si="49"/>
        <v/>
      </c>
      <c r="CS17" s="13" t="str">
        <f t="shared" si="50"/>
        <v/>
      </c>
      <c r="CT17" s="13" t="str">
        <f t="shared" si="51"/>
        <v/>
      </c>
      <c r="CU17" s="13" t="str">
        <f t="shared" si="52"/>
        <v>Yes</v>
      </c>
      <c r="CV17" s="13" t="str">
        <f t="shared" si="53"/>
        <v>Yes</v>
      </c>
      <c r="CW17" s="13" t="str">
        <f t="shared" si="54"/>
        <v/>
      </c>
      <c r="CX17" s="13" t="str">
        <f t="shared" si="55"/>
        <v/>
      </c>
      <c r="CY17" s="13" t="str">
        <f t="shared" si="56"/>
        <v>Yes</v>
      </c>
    </row>
    <row r="18" spans="1:103" s="7" customFormat="1" ht="35.700000000000003" customHeight="1" x14ac:dyDescent="0.55000000000000004">
      <c r="A18" s="7" t="s">
        <v>587</v>
      </c>
      <c r="B18" s="7" t="s">
        <v>575</v>
      </c>
      <c r="C18" s="5" t="s">
        <v>70</v>
      </c>
      <c r="D18" s="6" t="s">
        <v>112</v>
      </c>
      <c r="E18" s="5">
        <v>99214</v>
      </c>
      <c r="F18" s="5" t="s">
        <v>259</v>
      </c>
      <c r="G18" s="5" t="s">
        <v>307</v>
      </c>
      <c r="H18" s="5">
        <v>1</v>
      </c>
      <c r="I18" s="5" t="s">
        <v>335</v>
      </c>
      <c r="J18" s="5" t="s">
        <v>301</v>
      </c>
      <c r="K18" s="13"/>
      <c r="L18" s="13" t="str">
        <f t="shared" si="0"/>
        <v>Yes</v>
      </c>
      <c r="M18" s="13" t="str">
        <f t="shared" si="1"/>
        <v>Yes</v>
      </c>
      <c r="N18" s="13" t="str">
        <f t="shared" si="2"/>
        <v/>
      </c>
      <c r="O18" s="13" t="str">
        <f t="shared" si="3"/>
        <v/>
      </c>
      <c r="P18" s="13" t="str">
        <f t="shared" si="4"/>
        <v/>
      </c>
      <c r="Q18" s="13" t="str">
        <f t="shared" si="5"/>
        <v/>
      </c>
      <c r="R18" s="13" t="str">
        <f t="shared" si="6"/>
        <v/>
      </c>
      <c r="S18" s="13" t="str">
        <f t="shared" si="7"/>
        <v/>
      </c>
      <c r="T18" s="13" t="str">
        <f t="shared" si="8"/>
        <v>Yes</v>
      </c>
      <c r="U18" s="13" t="str">
        <f t="shared" si="9"/>
        <v/>
      </c>
      <c r="V18" s="13" t="str">
        <f t="shared" si="10"/>
        <v/>
      </c>
      <c r="W18" s="5" t="s">
        <v>329</v>
      </c>
      <c r="X18" s="5" t="s">
        <v>529</v>
      </c>
      <c r="Y18" s="19" t="str">
        <f t="shared" si="11"/>
        <v>Yes</v>
      </c>
      <c r="Z18" s="19" t="str">
        <f t="shared" si="12"/>
        <v>Yes</v>
      </c>
      <c r="AA18" s="19" t="str">
        <f t="shared" si="57"/>
        <v>Yes</v>
      </c>
      <c r="AB18" s="19" t="str">
        <f t="shared" si="58"/>
        <v>Yes</v>
      </c>
      <c r="AC18" s="19" t="str">
        <f t="shared" si="59"/>
        <v>Yes</v>
      </c>
      <c r="AD18" s="19" t="str">
        <f t="shared" si="60"/>
        <v>Yes</v>
      </c>
      <c r="AE18" s="19" t="str">
        <f t="shared" si="61"/>
        <v>Yes</v>
      </c>
      <c r="AF18" s="19" t="str">
        <f t="shared" si="62"/>
        <v>Yes</v>
      </c>
      <c r="AG18" s="19" t="str">
        <f t="shared" si="63"/>
        <v/>
      </c>
      <c r="AH18" s="19" t="str">
        <f t="shared" si="64"/>
        <v>Yes</v>
      </c>
      <c r="AI18" s="19" t="str">
        <f t="shared" si="65"/>
        <v>Yes</v>
      </c>
      <c r="AJ18" s="19" t="str">
        <f t="shared" si="66"/>
        <v>Yes</v>
      </c>
      <c r="AK18" s="19" t="str">
        <f t="shared" si="67"/>
        <v>Yes</v>
      </c>
      <c r="AL18" s="19" t="str">
        <f t="shared" si="68"/>
        <v>Yes</v>
      </c>
      <c r="AM18" s="19" t="str">
        <f t="shared" si="69"/>
        <v>Yes</v>
      </c>
      <c r="AN18" s="19" t="str">
        <f t="shared" si="70"/>
        <v>Yes</v>
      </c>
      <c r="AO18" s="19" t="str">
        <f t="shared" si="71"/>
        <v>Yes</v>
      </c>
      <c r="AP18" s="19" t="str">
        <f t="shared" si="72"/>
        <v>Yes</v>
      </c>
      <c r="AQ18" s="19" t="str">
        <f t="shared" si="73"/>
        <v>Yes</v>
      </c>
      <c r="AR18" s="19" t="str">
        <f t="shared" si="74"/>
        <v>Yes</v>
      </c>
      <c r="AS18" s="19" t="str">
        <f t="shared" si="75"/>
        <v/>
      </c>
      <c r="AT18" s="19" t="str">
        <f t="shared" si="76"/>
        <v>Yes</v>
      </c>
      <c r="AU18" s="19" t="str">
        <f t="shared" si="77"/>
        <v>Yes</v>
      </c>
      <c r="AV18" s="19" t="str">
        <f t="shared" si="78"/>
        <v>Yes</v>
      </c>
      <c r="AW18" s="19" t="str">
        <f t="shared" si="79"/>
        <v>Yes</v>
      </c>
      <c r="AX18" s="19" t="str">
        <f t="shared" si="80"/>
        <v>Yes</v>
      </c>
      <c r="AY18" s="19" t="str">
        <f t="shared" si="81"/>
        <v>Yes</v>
      </c>
      <c r="AZ18" s="19" t="str">
        <f t="shared" si="82"/>
        <v>Yes</v>
      </c>
      <c r="BA18" s="19" t="str">
        <f t="shared" si="83"/>
        <v>Yes</v>
      </c>
      <c r="BB18" s="19" t="str">
        <f t="shared" si="84"/>
        <v>Yes</v>
      </c>
      <c r="BC18" s="19" t="str">
        <f t="shared" si="85"/>
        <v>Yes</v>
      </c>
      <c r="BD18" s="19" t="str">
        <f t="shared" si="86"/>
        <v>Yes</v>
      </c>
      <c r="BE18" s="19" t="str">
        <f t="shared" si="87"/>
        <v>Yes</v>
      </c>
      <c r="BF18" s="19" t="str">
        <f t="shared" si="88"/>
        <v>Yes</v>
      </c>
      <c r="BG18" s="19" t="str">
        <f t="shared" si="13"/>
        <v/>
      </c>
      <c r="BH18" s="19" t="str">
        <f t="shared" si="14"/>
        <v/>
      </c>
      <c r="BI18" s="19" t="str">
        <f t="shared" si="15"/>
        <v>Yes</v>
      </c>
      <c r="BJ18" s="19" t="str">
        <f t="shared" si="16"/>
        <v>Yes</v>
      </c>
      <c r="BK18" s="19" t="str">
        <f t="shared" si="17"/>
        <v>Yes</v>
      </c>
      <c r="BL18" s="19" t="str">
        <f t="shared" si="18"/>
        <v/>
      </c>
      <c r="BM18" s="19" t="str">
        <f t="shared" si="19"/>
        <v>Yes</v>
      </c>
      <c r="BN18" s="19" t="str">
        <f t="shared" si="20"/>
        <v>Yes</v>
      </c>
      <c r="BO18" s="19" t="str">
        <f t="shared" si="21"/>
        <v>Yes</v>
      </c>
      <c r="BP18" s="19" t="str">
        <f t="shared" si="22"/>
        <v/>
      </c>
      <c r="BQ18" s="19" t="str">
        <f t="shared" si="23"/>
        <v>Yes</v>
      </c>
      <c r="BR18" s="19" t="str">
        <f t="shared" si="24"/>
        <v>Yes</v>
      </c>
      <c r="BS18" s="19" t="str">
        <f t="shared" si="25"/>
        <v>Yes</v>
      </c>
      <c r="BT18" s="19" t="str">
        <f t="shared" si="26"/>
        <v>Yes</v>
      </c>
      <c r="BU18" s="19" t="str">
        <f t="shared" si="27"/>
        <v>Yes</v>
      </c>
      <c r="BV18" s="19" t="str">
        <f t="shared" si="28"/>
        <v>Yes</v>
      </c>
      <c r="BW18" s="5" t="s">
        <v>90</v>
      </c>
      <c r="BX18" s="13" t="str">
        <f t="shared" si="29"/>
        <v>Yes</v>
      </c>
      <c r="BY18" s="13" t="str">
        <f t="shared" si="30"/>
        <v>Yes</v>
      </c>
      <c r="BZ18" s="13" t="str">
        <f t="shared" si="31"/>
        <v/>
      </c>
      <c r="CA18" s="13" t="str">
        <f t="shared" si="32"/>
        <v>Yes</v>
      </c>
      <c r="CB18" s="13" t="str">
        <f t="shared" si="33"/>
        <v>Yes</v>
      </c>
      <c r="CC18" s="13" t="str">
        <f t="shared" si="34"/>
        <v/>
      </c>
      <c r="CD18" s="13" t="str">
        <f t="shared" si="35"/>
        <v/>
      </c>
      <c r="CE18" s="13" t="str">
        <f t="shared" si="36"/>
        <v/>
      </c>
      <c r="CF18" s="13" t="str">
        <f t="shared" si="37"/>
        <v>Yes</v>
      </c>
      <c r="CG18" s="13" t="str">
        <f t="shared" si="38"/>
        <v/>
      </c>
      <c r="CH18" s="13" t="str">
        <f t="shared" si="39"/>
        <v/>
      </c>
      <c r="CI18" s="13" t="str">
        <f t="shared" si="40"/>
        <v>Yes</v>
      </c>
      <c r="CJ18" s="13" t="str">
        <f t="shared" si="41"/>
        <v/>
      </c>
      <c r="CK18" s="13" t="str">
        <f t="shared" si="42"/>
        <v/>
      </c>
      <c r="CL18" s="13" t="str">
        <f t="shared" si="43"/>
        <v>Yes</v>
      </c>
      <c r="CM18" s="13" t="str">
        <f t="shared" si="44"/>
        <v>Yes</v>
      </c>
      <c r="CN18" s="13" t="str">
        <f t="shared" si="45"/>
        <v>Yes</v>
      </c>
      <c r="CO18" s="13" t="str">
        <f t="shared" si="46"/>
        <v>Yes</v>
      </c>
      <c r="CP18" s="13" t="str">
        <f t="shared" si="47"/>
        <v>Yes</v>
      </c>
      <c r="CQ18" s="13" t="str">
        <f t="shared" si="48"/>
        <v>Yes</v>
      </c>
      <c r="CR18" s="13" t="str">
        <f t="shared" si="49"/>
        <v/>
      </c>
      <c r="CS18" s="13" t="str">
        <f t="shared" si="50"/>
        <v/>
      </c>
      <c r="CT18" s="13" t="str">
        <f t="shared" si="51"/>
        <v/>
      </c>
      <c r="CU18" s="13" t="str">
        <f t="shared" si="52"/>
        <v>Yes</v>
      </c>
      <c r="CV18" s="13" t="str">
        <f t="shared" si="53"/>
        <v>Yes</v>
      </c>
      <c r="CW18" s="13" t="str">
        <f t="shared" si="54"/>
        <v/>
      </c>
      <c r="CX18" s="13" t="str">
        <f t="shared" si="55"/>
        <v/>
      </c>
      <c r="CY18" s="13" t="str">
        <f t="shared" si="56"/>
        <v>Yes</v>
      </c>
    </row>
    <row r="19" spans="1:103" s="7" customFormat="1" ht="35.700000000000003" customHeight="1" x14ac:dyDescent="0.55000000000000004">
      <c r="A19" s="7" t="s">
        <v>587</v>
      </c>
      <c r="B19" s="7" t="s">
        <v>575</v>
      </c>
      <c r="C19" s="5" t="s">
        <v>70</v>
      </c>
      <c r="D19" s="6" t="s">
        <v>120</v>
      </c>
      <c r="E19" s="5">
        <v>99215</v>
      </c>
      <c r="F19" s="5" t="s">
        <v>259</v>
      </c>
      <c r="G19" s="5" t="s">
        <v>307</v>
      </c>
      <c r="H19" s="5">
        <v>1</v>
      </c>
      <c r="I19" s="5" t="s">
        <v>336</v>
      </c>
      <c r="J19" s="5" t="s">
        <v>301</v>
      </c>
      <c r="K19" s="13"/>
      <c r="L19" s="13" t="str">
        <f t="shared" si="0"/>
        <v>Yes</v>
      </c>
      <c r="M19" s="13" t="str">
        <f t="shared" si="1"/>
        <v>Yes</v>
      </c>
      <c r="N19" s="13" t="str">
        <f t="shared" si="2"/>
        <v/>
      </c>
      <c r="O19" s="13" t="str">
        <f t="shared" si="3"/>
        <v/>
      </c>
      <c r="P19" s="13" t="str">
        <f t="shared" si="4"/>
        <v/>
      </c>
      <c r="Q19" s="13" t="str">
        <f t="shared" si="5"/>
        <v/>
      </c>
      <c r="R19" s="13" t="str">
        <f t="shared" si="6"/>
        <v/>
      </c>
      <c r="S19" s="13" t="str">
        <f t="shared" si="7"/>
        <v/>
      </c>
      <c r="T19" s="13" t="str">
        <f t="shared" si="8"/>
        <v>Yes</v>
      </c>
      <c r="U19" s="13" t="str">
        <f t="shared" si="9"/>
        <v/>
      </c>
      <c r="V19" s="13" t="str">
        <f t="shared" si="10"/>
        <v/>
      </c>
      <c r="W19" s="5" t="s">
        <v>329</v>
      </c>
      <c r="X19" s="5" t="s">
        <v>529</v>
      </c>
      <c r="Y19" s="19" t="str">
        <f t="shared" si="11"/>
        <v>Yes</v>
      </c>
      <c r="Z19" s="19" t="str">
        <f t="shared" si="12"/>
        <v>Yes</v>
      </c>
      <c r="AA19" s="19" t="str">
        <f t="shared" si="57"/>
        <v>Yes</v>
      </c>
      <c r="AB19" s="19" t="str">
        <f t="shared" si="58"/>
        <v>Yes</v>
      </c>
      <c r="AC19" s="19" t="str">
        <f t="shared" si="59"/>
        <v>Yes</v>
      </c>
      <c r="AD19" s="19" t="str">
        <f t="shared" si="60"/>
        <v>Yes</v>
      </c>
      <c r="AE19" s="19" t="str">
        <f t="shared" si="61"/>
        <v>Yes</v>
      </c>
      <c r="AF19" s="19" t="str">
        <f t="shared" si="62"/>
        <v>Yes</v>
      </c>
      <c r="AG19" s="19" t="str">
        <f t="shared" si="63"/>
        <v/>
      </c>
      <c r="AH19" s="19" t="str">
        <f t="shared" si="64"/>
        <v>Yes</v>
      </c>
      <c r="AI19" s="19" t="str">
        <f t="shared" si="65"/>
        <v>Yes</v>
      </c>
      <c r="AJ19" s="19" t="str">
        <f t="shared" si="66"/>
        <v>Yes</v>
      </c>
      <c r="AK19" s="19" t="str">
        <f t="shared" si="67"/>
        <v>Yes</v>
      </c>
      <c r="AL19" s="19" t="str">
        <f t="shared" si="68"/>
        <v>Yes</v>
      </c>
      <c r="AM19" s="19" t="str">
        <f t="shared" si="69"/>
        <v>Yes</v>
      </c>
      <c r="AN19" s="19" t="str">
        <f t="shared" si="70"/>
        <v>Yes</v>
      </c>
      <c r="AO19" s="19" t="str">
        <f t="shared" si="71"/>
        <v>Yes</v>
      </c>
      <c r="AP19" s="19" t="str">
        <f t="shared" si="72"/>
        <v>Yes</v>
      </c>
      <c r="AQ19" s="19" t="str">
        <f t="shared" si="73"/>
        <v>Yes</v>
      </c>
      <c r="AR19" s="19" t="str">
        <f t="shared" si="74"/>
        <v>Yes</v>
      </c>
      <c r="AS19" s="19" t="str">
        <f t="shared" si="75"/>
        <v/>
      </c>
      <c r="AT19" s="19" t="str">
        <f t="shared" si="76"/>
        <v>Yes</v>
      </c>
      <c r="AU19" s="19" t="str">
        <f t="shared" si="77"/>
        <v>Yes</v>
      </c>
      <c r="AV19" s="19" t="str">
        <f t="shared" si="78"/>
        <v>Yes</v>
      </c>
      <c r="AW19" s="19" t="str">
        <f t="shared" si="79"/>
        <v>Yes</v>
      </c>
      <c r="AX19" s="19" t="str">
        <f t="shared" si="80"/>
        <v>Yes</v>
      </c>
      <c r="AY19" s="19" t="str">
        <f t="shared" si="81"/>
        <v>Yes</v>
      </c>
      <c r="AZ19" s="19" t="str">
        <f t="shared" si="82"/>
        <v>Yes</v>
      </c>
      <c r="BA19" s="19" t="str">
        <f t="shared" si="83"/>
        <v>Yes</v>
      </c>
      <c r="BB19" s="19" t="str">
        <f t="shared" si="84"/>
        <v>Yes</v>
      </c>
      <c r="BC19" s="19" t="str">
        <f t="shared" si="85"/>
        <v>Yes</v>
      </c>
      <c r="BD19" s="19" t="str">
        <f t="shared" si="86"/>
        <v>Yes</v>
      </c>
      <c r="BE19" s="19" t="str">
        <f t="shared" si="87"/>
        <v>Yes</v>
      </c>
      <c r="BF19" s="19" t="str">
        <f t="shared" si="88"/>
        <v>Yes</v>
      </c>
      <c r="BG19" s="19" t="str">
        <f t="shared" si="13"/>
        <v/>
      </c>
      <c r="BH19" s="19" t="str">
        <f t="shared" si="14"/>
        <v/>
      </c>
      <c r="BI19" s="19" t="str">
        <f t="shared" si="15"/>
        <v>Yes</v>
      </c>
      <c r="BJ19" s="19" t="str">
        <f t="shared" si="16"/>
        <v>Yes</v>
      </c>
      <c r="BK19" s="19" t="str">
        <f t="shared" si="17"/>
        <v>Yes</v>
      </c>
      <c r="BL19" s="19" t="str">
        <f t="shared" si="18"/>
        <v/>
      </c>
      <c r="BM19" s="19" t="str">
        <f t="shared" si="19"/>
        <v>Yes</v>
      </c>
      <c r="BN19" s="19" t="str">
        <f t="shared" si="20"/>
        <v>Yes</v>
      </c>
      <c r="BO19" s="19" t="str">
        <f t="shared" si="21"/>
        <v>Yes</v>
      </c>
      <c r="BP19" s="19" t="str">
        <f t="shared" si="22"/>
        <v/>
      </c>
      <c r="BQ19" s="19" t="str">
        <f t="shared" si="23"/>
        <v>Yes</v>
      </c>
      <c r="BR19" s="19" t="str">
        <f t="shared" si="24"/>
        <v>Yes</v>
      </c>
      <c r="BS19" s="19" t="str">
        <f t="shared" si="25"/>
        <v>Yes</v>
      </c>
      <c r="BT19" s="19" t="str">
        <f t="shared" si="26"/>
        <v>Yes</v>
      </c>
      <c r="BU19" s="19" t="str">
        <f t="shared" si="27"/>
        <v>Yes</v>
      </c>
      <c r="BV19" s="19" t="str">
        <f t="shared" si="28"/>
        <v>Yes</v>
      </c>
      <c r="BW19" s="5" t="s">
        <v>90</v>
      </c>
      <c r="BX19" s="13" t="str">
        <f t="shared" si="29"/>
        <v>Yes</v>
      </c>
      <c r="BY19" s="13" t="str">
        <f t="shared" si="30"/>
        <v>Yes</v>
      </c>
      <c r="BZ19" s="13" t="str">
        <f t="shared" si="31"/>
        <v/>
      </c>
      <c r="CA19" s="13" t="str">
        <f t="shared" si="32"/>
        <v>Yes</v>
      </c>
      <c r="CB19" s="13" t="str">
        <f t="shared" si="33"/>
        <v>Yes</v>
      </c>
      <c r="CC19" s="13" t="str">
        <f t="shared" si="34"/>
        <v/>
      </c>
      <c r="CD19" s="13" t="str">
        <f t="shared" si="35"/>
        <v/>
      </c>
      <c r="CE19" s="13" t="str">
        <f t="shared" si="36"/>
        <v/>
      </c>
      <c r="CF19" s="13" t="str">
        <f t="shared" si="37"/>
        <v>Yes</v>
      </c>
      <c r="CG19" s="13" t="str">
        <f t="shared" si="38"/>
        <v/>
      </c>
      <c r="CH19" s="13" t="str">
        <f t="shared" si="39"/>
        <v/>
      </c>
      <c r="CI19" s="13" t="str">
        <f t="shared" si="40"/>
        <v>Yes</v>
      </c>
      <c r="CJ19" s="13" t="str">
        <f t="shared" si="41"/>
        <v/>
      </c>
      <c r="CK19" s="13" t="str">
        <f t="shared" si="42"/>
        <v/>
      </c>
      <c r="CL19" s="13" t="str">
        <f t="shared" si="43"/>
        <v>Yes</v>
      </c>
      <c r="CM19" s="13" t="str">
        <f t="shared" si="44"/>
        <v>Yes</v>
      </c>
      <c r="CN19" s="13" t="str">
        <f t="shared" si="45"/>
        <v>Yes</v>
      </c>
      <c r="CO19" s="13" t="str">
        <f t="shared" si="46"/>
        <v>Yes</v>
      </c>
      <c r="CP19" s="13" t="str">
        <f t="shared" si="47"/>
        <v>Yes</v>
      </c>
      <c r="CQ19" s="13" t="str">
        <f t="shared" si="48"/>
        <v>Yes</v>
      </c>
      <c r="CR19" s="13" t="str">
        <f t="shared" si="49"/>
        <v/>
      </c>
      <c r="CS19" s="13" t="str">
        <f t="shared" si="50"/>
        <v/>
      </c>
      <c r="CT19" s="13" t="str">
        <f t="shared" si="51"/>
        <v/>
      </c>
      <c r="CU19" s="13" t="str">
        <f t="shared" si="52"/>
        <v>Yes</v>
      </c>
      <c r="CV19" s="13" t="str">
        <f t="shared" si="53"/>
        <v>Yes</v>
      </c>
      <c r="CW19" s="13" t="str">
        <f t="shared" si="54"/>
        <v/>
      </c>
      <c r="CX19" s="13" t="str">
        <f t="shared" si="55"/>
        <v/>
      </c>
      <c r="CY19" s="13" t="str">
        <f t="shared" si="56"/>
        <v>Yes</v>
      </c>
    </row>
    <row r="20" spans="1:103" s="7" customFormat="1" ht="35.700000000000003" customHeight="1" x14ac:dyDescent="0.55000000000000004">
      <c r="A20" s="7" t="s">
        <v>301</v>
      </c>
      <c r="B20" s="7" t="s">
        <v>301</v>
      </c>
      <c r="C20" s="5" t="s">
        <v>70</v>
      </c>
      <c r="D20" s="6" t="s">
        <v>114</v>
      </c>
      <c r="E20" s="5">
        <v>99234</v>
      </c>
      <c r="F20" s="5" t="s">
        <v>259</v>
      </c>
      <c r="G20" s="5" t="s">
        <v>307</v>
      </c>
      <c r="H20" s="5">
        <v>1</v>
      </c>
      <c r="I20" s="5" t="s">
        <v>338</v>
      </c>
      <c r="J20" s="5" t="s">
        <v>301</v>
      </c>
      <c r="K20" s="13"/>
      <c r="L20" s="13" t="str">
        <f t="shared" si="0"/>
        <v>Yes</v>
      </c>
      <c r="M20" s="13" t="str">
        <f t="shared" si="1"/>
        <v>Yes</v>
      </c>
      <c r="N20" s="13" t="str">
        <f t="shared" si="2"/>
        <v/>
      </c>
      <c r="O20" s="13" t="str">
        <f t="shared" si="3"/>
        <v/>
      </c>
      <c r="P20" s="13" t="str">
        <f t="shared" si="4"/>
        <v/>
      </c>
      <c r="Q20" s="13" t="str">
        <f t="shared" si="5"/>
        <v/>
      </c>
      <c r="R20" s="13" t="str">
        <f t="shared" si="6"/>
        <v/>
      </c>
      <c r="S20" s="13" t="str">
        <f t="shared" si="7"/>
        <v/>
      </c>
      <c r="T20" s="13" t="str">
        <f t="shared" si="8"/>
        <v>Yes</v>
      </c>
      <c r="U20" s="13" t="str">
        <f t="shared" si="9"/>
        <v/>
      </c>
      <c r="V20" s="13" t="str">
        <f t="shared" si="10"/>
        <v/>
      </c>
      <c r="W20" s="5" t="s">
        <v>337</v>
      </c>
      <c r="X20" s="5" t="s">
        <v>530</v>
      </c>
      <c r="Y20" s="19" t="str">
        <f t="shared" si="11"/>
        <v/>
      </c>
      <c r="Z20" s="19" t="str">
        <f t="shared" si="12"/>
        <v/>
      </c>
      <c r="AA20" s="19" t="str">
        <f t="shared" si="57"/>
        <v/>
      </c>
      <c r="AB20" s="19" t="str">
        <f t="shared" si="58"/>
        <v/>
      </c>
      <c r="AC20" s="19" t="str">
        <f t="shared" si="59"/>
        <v>Yes</v>
      </c>
      <c r="AD20" s="19" t="str">
        <f t="shared" si="60"/>
        <v>Yes</v>
      </c>
      <c r="AE20" s="19" t="str">
        <f t="shared" si="61"/>
        <v>Yes</v>
      </c>
      <c r="AF20" s="19" t="str">
        <f t="shared" si="62"/>
        <v>Yes</v>
      </c>
      <c r="AG20" s="19" t="str">
        <f t="shared" si="63"/>
        <v/>
      </c>
      <c r="AH20" s="19" t="str">
        <f t="shared" si="64"/>
        <v/>
      </c>
      <c r="AI20" s="19" t="str">
        <f t="shared" si="65"/>
        <v/>
      </c>
      <c r="AJ20" s="19" t="str">
        <f t="shared" si="66"/>
        <v/>
      </c>
      <c r="AK20" s="19" t="str">
        <f t="shared" si="67"/>
        <v/>
      </c>
      <c r="AL20" s="19" t="str">
        <f t="shared" si="68"/>
        <v/>
      </c>
      <c r="AM20" s="19" t="str">
        <f t="shared" si="69"/>
        <v/>
      </c>
      <c r="AN20" s="19" t="str">
        <f t="shared" si="70"/>
        <v/>
      </c>
      <c r="AO20" s="19" t="str">
        <f t="shared" si="71"/>
        <v/>
      </c>
      <c r="AP20" s="19" t="str">
        <f t="shared" si="72"/>
        <v/>
      </c>
      <c r="AQ20" s="19" t="str">
        <f t="shared" si="73"/>
        <v>Yes</v>
      </c>
      <c r="AR20" s="19" t="str">
        <f t="shared" si="74"/>
        <v/>
      </c>
      <c r="AS20" s="19" t="str">
        <f t="shared" si="75"/>
        <v>Yes</v>
      </c>
      <c r="AT20" s="19" t="str">
        <f t="shared" si="76"/>
        <v>Yes</v>
      </c>
      <c r="AU20" s="19" t="str">
        <f t="shared" si="77"/>
        <v>Yes</v>
      </c>
      <c r="AV20" s="19" t="str">
        <f t="shared" si="78"/>
        <v/>
      </c>
      <c r="AW20" s="19" t="str">
        <f t="shared" si="79"/>
        <v/>
      </c>
      <c r="AX20" s="19" t="str">
        <f t="shared" si="80"/>
        <v>Yes</v>
      </c>
      <c r="AY20" s="19" t="str">
        <f t="shared" si="81"/>
        <v/>
      </c>
      <c r="AZ20" s="19" t="str">
        <f t="shared" si="82"/>
        <v/>
      </c>
      <c r="BA20" s="19" t="str">
        <f t="shared" si="83"/>
        <v/>
      </c>
      <c r="BB20" s="19" t="str">
        <f t="shared" si="84"/>
        <v/>
      </c>
      <c r="BC20" s="19" t="str">
        <f t="shared" si="85"/>
        <v/>
      </c>
      <c r="BD20" s="19" t="str">
        <f t="shared" si="86"/>
        <v/>
      </c>
      <c r="BE20" s="19" t="str">
        <f t="shared" si="87"/>
        <v/>
      </c>
      <c r="BF20" s="19" t="str">
        <f t="shared" si="88"/>
        <v/>
      </c>
      <c r="BG20" s="19" t="str">
        <f t="shared" si="13"/>
        <v>Yes</v>
      </c>
      <c r="BH20" s="19" t="str">
        <f t="shared" si="14"/>
        <v>Yes</v>
      </c>
      <c r="BI20" s="19" t="str">
        <f t="shared" si="15"/>
        <v/>
      </c>
      <c r="BJ20" s="19" t="str">
        <f t="shared" si="16"/>
        <v/>
      </c>
      <c r="BK20" s="19" t="str">
        <f t="shared" si="17"/>
        <v/>
      </c>
      <c r="BL20" s="19" t="str">
        <f t="shared" si="18"/>
        <v/>
      </c>
      <c r="BM20" s="19" t="str">
        <f t="shared" si="19"/>
        <v/>
      </c>
      <c r="BN20" s="19" t="str">
        <f t="shared" si="20"/>
        <v/>
      </c>
      <c r="BO20" s="19" t="str">
        <f t="shared" si="21"/>
        <v/>
      </c>
      <c r="BP20" s="19" t="str">
        <f t="shared" si="22"/>
        <v>Yes</v>
      </c>
      <c r="BQ20" s="19" t="str">
        <f t="shared" si="23"/>
        <v/>
      </c>
      <c r="BR20" s="19" t="str">
        <f t="shared" si="24"/>
        <v/>
      </c>
      <c r="BS20" s="19" t="str">
        <f t="shared" si="25"/>
        <v/>
      </c>
      <c r="BT20" s="19" t="str">
        <f t="shared" si="26"/>
        <v/>
      </c>
      <c r="BU20" s="19" t="str">
        <f t="shared" si="27"/>
        <v/>
      </c>
      <c r="BV20" s="19" t="str">
        <f t="shared" si="28"/>
        <v/>
      </c>
      <c r="BW20" s="5" t="s">
        <v>115</v>
      </c>
      <c r="BX20" s="13" t="str">
        <f t="shared" si="29"/>
        <v>Yes</v>
      </c>
      <c r="BY20" s="13" t="str">
        <f t="shared" si="30"/>
        <v>Yes</v>
      </c>
      <c r="BZ20" s="13" t="str">
        <f t="shared" si="31"/>
        <v/>
      </c>
      <c r="CA20" s="13" t="str">
        <f t="shared" si="32"/>
        <v/>
      </c>
      <c r="CB20" s="13" t="str">
        <f t="shared" si="33"/>
        <v>Yes</v>
      </c>
      <c r="CC20" s="13" t="str">
        <f t="shared" si="34"/>
        <v/>
      </c>
      <c r="CD20" s="13" t="str">
        <f t="shared" si="35"/>
        <v/>
      </c>
      <c r="CE20" s="13" t="str">
        <f t="shared" si="36"/>
        <v/>
      </c>
      <c r="CF20" s="13" t="str">
        <f t="shared" si="37"/>
        <v>Yes</v>
      </c>
      <c r="CG20" s="13" t="str">
        <f t="shared" si="38"/>
        <v/>
      </c>
      <c r="CH20" s="13" t="str">
        <f t="shared" si="39"/>
        <v/>
      </c>
      <c r="CI20" s="13" t="str">
        <f t="shared" si="40"/>
        <v>Yes</v>
      </c>
      <c r="CJ20" s="13" t="str">
        <f t="shared" si="41"/>
        <v/>
      </c>
      <c r="CK20" s="13" t="str">
        <f t="shared" si="42"/>
        <v/>
      </c>
      <c r="CL20" s="13" t="str">
        <f t="shared" si="43"/>
        <v>Yes</v>
      </c>
      <c r="CM20" s="13" t="str">
        <f t="shared" si="44"/>
        <v>Yes</v>
      </c>
      <c r="CN20" s="13" t="str">
        <f t="shared" si="45"/>
        <v>Yes</v>
      </c>
      <c r="CO20" s="13" t="str">
        <f t="shared" si="46"/>
        <v/>
      </c>
      <c r="CP20" s="13" t="str">
        <f t="shared" si="47"/>
        <v/>
      </c>
      <c r="CQ20" s="13" t="str">
        <f t="shared" si="48"/>
        <v/>
      </c>
      <c r="CR20" s="13" t="str">
        <f t="shared" si="49"/>
        <v/>
      </c>
      <c r="CS20" s="13" t="str">
        <f t="shared" si="50"/>
        <v/>
      </c>
      <c r="CT20" s="13" t="str">
        <f t="shared" si="51"/>
        <v/>
      </c>
      <c r="CU20" s="13" t="str">
        <f t="shared" si="52"/>
        <v/>
      </c>
      <c r="CV20" s="13" t="str">
        <f t="shared" si="53"/>
        <v/>
      </c>
      <c r="CW20" s="13" t="str">
        <f t="shared" si="54"/>
        <v>Yes</v>
      </c>
      <c r="CX20" s="13" t="str">
        <f t="shared" si="55"/>
        <v/>
      </c>
      <c r="CY20" s="13" t="str">
        <f t="shared" si="56"/>
        <v>Yes</v>
      </c>
    </row>
    <row r="21" spans="1:103" s="7" customFormat="1" ht="35.700000000000003" customHeight="1" x14ac:dyDescent="0.55000000000000004">
      <c r="A21" s="7" t="s">
        <v>301</v>
      </c>
      <c r="B21" s="7" t="s">
        <v>301</v>
      </c>
      <c r="C21" s="5" t="s">
        <v>70</v>
      </c>
      <c r="D21" s="6" t="s">
        <v>121</v>
      </c>
      <c r="E21" s="5">
        <v>99235</v>
      </c>
      <c r="F21" s="5" t="s">
        <v>259</v>
      </c>
      <c r="G21" s="5" t="s">
        <v>307</v>
      </c>
      <c r="H21" s="5">
        <v>1</v>
      </c>
      <c r="I21" s="5" t="s">
        <v>340</v>
      </c>
      <c r="J21" s="5" t="s">
        <v>301</v>
      </c>
      <c r="K21" s="13"/>
      <c r="L21" s="13" t="str">
        <f t="shared" si="0"/>
        <v>Yes</v>
      </c>
      <c r="M21" s="13" t="str">
        <f t="shared" si="1"/>
        <v>Yes</v>
      </c>
      <c r="N21" s="13" t="str">
        <f t="shared" si="2"/>
        <v/>
      </c>
      <c r="O21" s="13" t="str">
        <f t="shared" si="3"/>
        <v/>
      </c>
      <c r="P21" s="13" t="str">
        <f t="shared" si="4"/>
        <v/>
      </c>
      <c r="Q21" s="13" t="str">
        <f t="shared" si="5"/>
        <v/>
      </c>
      <c r="R21" s="13" t="str">
        <f t="shared" si="6"/>
        <v/>
      </c>
      <c r="S21" s="13" t="str">
        <f t="shared" si="7"/>
        <v/>
      </c>
      <c r="T21" s="13" t="str">
        <f t="shared" si="8"/>
        <v>Yes</v>
      </c>
      <c r="U21" s="13" t="str">
        <f t="shared" si="9"/>
        <v/>
      </c>
      <c r="V21" s="13" t="str">
        <f t="shared" si="10"/>
        <v/>
      </c>
      <c r="W21" s="5" t="s">
        <v>339</v>
      </c>
      <c r="X21" s="5" t="s">
        <v>530</v>
      </c>
      <c r="Y21" s="19" t="str">
        <f t="shared" si="11"/>
        <v/>
      </c>
      <c r="Z21" s="19" t="str">
        <f t="shared" si="12"/>
        <v/>
      </c>
      <c r="AA21" s="19" t="str">
        <f t="shared" si="57"/>
        <v/>
      </c>
      <c r="AB21" s="19" t="str">
        <f t="shared" si="58"/>
        <v/>
      </c>
      <c r="AC21" s="19" t="str">
        <f t="shared" si="59"/>
        <v>Yes</v>
      </c>
      <c r="AD21" s="19" t="str">
        <f t="shared" si="60"/>
        <v>Yes</v>
      </c>
      <c r="AE21" s="19" t="str">
        <f t="shared" si="61"/>
        <v>Yes</v>
      </c>
      <c r="AF21" s="19" t="str">
        <f t="shared" si="62"/>
        <v>Yes</v>
      </c>
      <c r="AG21" s="19" t="str">
        <f t="shared" si="63"/>
        <v/>
      </c>
      <c r="AH21" s="19" t="str">
        <f t="shared" si="64"/>
        <v/>
      </c>
      <c r="AI21" s="19" t="str">
        <f t="shared" si="65"/>
        <v/>
      </c>
      <c r="AJ21" s="19" t="str">
        <f t="shared" si="66"/>
        <v/>
      </c>
      <c r="AK21" s="19" t="str">
        <f t="shared" si="67"/>
        <v/>
      </c>
      <c r="AL21" s="19" t="str">
        <f t="shared" si="68"/>
        <v/>
      </c>
      <c r="AM21" s="19" t="str">
        <f t="shared" si="69"/>
        <v/>
      </c>
      <c r="AN21" s="19" t="str">
        <f t="shared" si="70"/>
        <v/>
      </c>
      <c r="AO21" s="19" t="str">
        <f t="shared" si="71"/>
        <v/>
      </c>
      <c r="AP21" s="19" t="str">
        <f t="shared" si="72"/>
        <v/>
      </c>
      <c r="AQ21" s="19" t="str">
        <f t="shared" si="73"/>
        <v>Yes</v>
      </c>
      <c r="AR21" s="19" t="str">
        <f t="shared" si="74"/>
        <v/>
      </c>
      <c r="AS21" s="19" t="str">
        <f t="shared" si="75"/>
        <v>Yes</v>
      </c>
      <c r="AT21" s="19" t="str">
        <f t="shared" si="76"/>
        <v>Yes</v>
      </c>
      <c r="AU21" s="19" t="str">
        <f t="shared" si="77"/>
        <v>Yes</v>
      </c>
      <c r="AV21" s="19" t="str">
        <f t="shared" si="78"/>
        <v/>
      </c>
      <c r="AW21" s="19" t="str">
        <f t="shared" si="79"/>
        <v/>
      </c>
      <c r="AX21" s="19" t="str">
        <f t="shared" si="80"/>
        <v>Yes</v>
      </c>
      <c r="AY21" s="19" t="str">
        <f t="shared" si="81"/>
        <v/>
      </c>
      <c r="AZ21" s="19" t="str">
        <f t="shared" si="82"/>
        <v/>
      </c>
      <c r="BA21" s="19" t="str">
        <f t="shared" si="83"/>
        <v/>
      </c>
      <c r="BB21" s="19" t="str">
        <f t="shared" si="84"/>
        <v/>
      </c>
      <c r="BC21" s="19" t="str">
        <f t="shared" si="85"/>
        <v/>
      </c>
      <c r="BD21" s="19" t="str">
        <f t="shared" si="86"/>
        <v/>
      </c>
      <c r="BE21" s="19" t="str">
        <f t="shared" si="87"/>
        <v/>
      </c>
      <c r="BF21" s="19" t="str">
        <f t="shared" si="88"/>
        <v/>
      </c>
      <c r="BG21" s="19" t="str">
        <f t="shared" si="13"/>
        <v>Yes</v>
      </c>
      <c r="BH21" s="19" t="str">
        <f t="shared" si="14"/>
        <v>Yes</v>
      </c>
      <c r="BI21" s="19" t="str">
        <f t="shared" si="15"/>
        <v/>
      </c>
      <c r="BJ21" s="19" t="str">
        <f t="shared" si="16"/>
        <v/>
      </c>
      <c r="BK21" s="19" t="str">
        <f t="shared" si="17"/>
        <v/>
      </c>
      <c r="BL21" s="19" t="str">
        <f t="shared" si="18"/>
        <v/>
      </c>
      <c r="BM21" s="19" t="str">
        <f t="shared" si="19"/>
        <v/>
      </c>
      <c r="BN21" s="19" t="str">
        <f t="shared" si="20"/>
        <v/>
      </c>
      <c r="BO21" s="19" t="str">
        <f t="shared" si="21"/>
        <v/>
      </c>
      <c r="BP21" s="19" t="str">
        <f t="shared" si="22"/>
        <v>Yes</v>
      </c>
      <c r="BQ21" s="19" t="str">
        <f t="shared" si="23"/>
        <v/>
      </c>
      <c r="BR21" s="19" t="str">
        <f t="shared" si="24"/>
        <v/>
      </c>
      <c r="BS21" s="19" t="str">
        <f t="shared" si="25"/>
        <v/>
      </c>
      <c r="BT21" s="19" t="str">
        <f t="shared" si="26"/>
        <v/>
      </c>
      <c r="BU21" s="19" t="str">
        <f t="shared" si="27"/>
        <v/>
      </c>
      <c r="BV21" s="19" t="str">
        <f t="shared" si="28"/>
        <v/>
      </c>
      <c r="BW21" s="5" t="s">
        <v>115</v>
      </c>
      <c r="BX21" s="13" t="str">
        <f t="shared" si="29"/>
        <v>Yes</v>
      </c>
      <c r="BY21" s="13" t="str">
        <f t="shared" si="30"/>
        <v>Yes</v>
      </c>
      <c r="BZ21" s="13" t="str">
        <f t="shared" si="31"/>
        <v/>
      </c>
      <c r="CA21" s="13" t="str">
        <f t="shared" si="32"/>
        <v/>
      </c>
      <c r="CB21" s="13" t="str">
        <f t="shared" si="33"/>
        <v>Yes</v>
      </c>
      <c r="CC21" s="13" t="str">
        <f t="shared" si="34"/>
        <v/>
      </c>
      <c r="CD21" s="13" t="str">
        <f t="shared" si="35"/>
        <v/>
      </c>
      <c r="CE21" s="13" t="str">
        <f t="shared" si="36"/>
        <v/>
      </c>
      <c r="CF21" s="13" t="str">
        <f t="shared" si="37"/>
        <v>Yes</v>
      </c>
      <c r="CG21" s="13" t="str">
        <f t="shared" si="38"/>
        <v/>
      </c>
      <c r="CH21" s="13" t="str">
        <f t="shared" si="39"/>
        <v/>
      </c>
      <c r="CI21" s="13" t="str">
        <f t="shared" si="40"/>
        <v>Yes</v>
      </c>
      <c r="CJ21" s="13" t="str">
        <f t="shared" si="41"/>
        <v/>
      </c>
      <c r="CK21" s="13" t="str">
        <f t="shared" si="42"/>
        <v/>
      </c>
      <c r="CL21" s="13" t="str">
        <f t="shared" si="43"/>
        <v>Yes</v>
      </c>
      <c r="CM21" s="13" t="str">
        <f t="shared" si="44"/>
        <v>Yes</v>
      </c>
      <c r="CN21" s="13" t="str">
        <f t="shared" si="45"/>
        <v>Yes</v>
      </c>
      <c r="CO21" s="13" t="str">
        <f t="shared" si="46"/>
        <v/>
      </c>
      <c r="CP21" s="13" t="str">
        <f t="shared" si="47"/>
        <v/>
      </c>
      <c r="CQ21" s="13" t="str">
        <f t="shared" si="48"/>
        <v/>
      </c>
      <c r="CR21" s="13" t="str">
        <f t="shared" si="49"/>
        <v/>
      </c>
      <c r="CS21" s="13" t="str">
        <f t="shared" si="50"/>
        <v/>
      </c>
      <c r="CT21" s="13" t="str">
        <f t="shared" si="51"/>
        <v/>
      </c>
      <c r="CU21" s="13" t="str">
        <f t="shared" si="52"/>
        <v/>
      </c>
      <c r="CV21" s="13" t="str">
        <f t="shared" si="53"/>
        <v/>
      </c>
      <c r="CW21" s="13" t="str">
        <f t="shared" si="54"/>
        <v>Yes</v>
      </c>
      <c r="CX21" s="13" t="str">
        <f t="shared" si="55"/>
        <v/>
      </c>
      <c r="CY21" s="13" t="str">
        <f t="shared" si="56"/>
        <v>Yes</v>
      </c>
    </row>
    <row r="22" spans="1:103" s="7" customFormat="1" ht="35.700000000000003" customHeight="1" x14ac:dyDescent="0.55000000000000004">
      <c r="A22" s="7" t="s">
        <v>301</v>
      </c>
      <c r="B22" s="7" t="s">
        <v>301</v>
      </c>
      <c r="C22" s="5" t="s">
        <v>70</v>
      </c>
      <c r="D22" s="6" t="s">
        <v>131</v>
      </c>
      <c r="E22" s="5">
        <v>99236</v>
      </c>
      <c r="F22" s="5" t="s">
        <v>259</v>
      </c>
      <c r="G22" s="5" t="s">
        <v>307</v>
      </c>
      <c r="H22" s="5">
        <v>1</v>
      </c>
      <c r="I22" s="5" t="s">
        <v>342</v>
      </c>
      <c r="J22" s="5" t="s">
        <v>301</v>
      </c>
      <c r="K22" s="13"/>
      <c r="L22" s="13" t="str">
        <f t="shared" si="0"/>
        <v>Yes</v>
      </c>
      <c r="M22" s="13" t="str">
        <f t="shared" si="1"/>
        <v>Yes</v>
      </c>
      <c r="N22" s="13" t="str">
        <f t="shared" si="2"/>
        <v/>
      </c>
      <c r="O22" s="13" t="str">
        <f t="shared" si="3"/>
        <v/>
      </c>
      <c r="P22" s="13" t="str">
        <f t="shared" si="4"/>
        <v/>
      </c>
      <c r="Q22" s="13" t="str">
        <f t="shared" si="5"/>
        <v/>
      </c>
      <c r="R22" s="13" t="str">
        <f t="shared" si="6"/>
        <v/>
      </c>
      <c r="S22" s="13" t="str">
        <f t="shared" si="7"/>
        <v/>
      </c>
      <c r="T22" s="13" t="str">
        <f t="shared" si="8"/>
        <v>Yes</v>
      </c>
      <c r="U22" s="13" t="str">
        <f t="shared" si="9"/>
        <v/>
      </c>
      <c r="V22" s="13" t="str">
        <f t="shared" si="10"/>
        <v/>
      </c>
      <c r="W22" s="5" t="s">
        <v>341</v>
      </c>
      <c r="X22" s="5" t="s">
        <v>530</v>
      </c>
      <c r="Y22" s="19" t="str">
        <f t="shared" si="11"/>
        <v/>
      </c>
      <c r="Z22" s="19" t="str">
        <f t="shared" si="12"/>
        <v/>
      </c>
      <c r="AA22" s="19" t="str">
        <f t="shared" si="57"/>
        <v/>
      </c>
      <c r="AB22" s="19" t="str">
        <f t="shared" si="58"/>
        <v/>
      </c>
      <c r="AC22" s="19" t="str">
        <f t="shared" si="59"/>
        <v>Yes</v>
      </c>
      <c r="AD22" s="19" t="str">
        <f t="shared" si="60"/>
        <v>Yes</v>
      </c>
      <c r="AE22" s="19" t="str">
        <f t="shared" si="61"/>
        <v>Yes</v>
      </c>
      <c r="AF22" s="19" t="str">
        <f t="shared" si="62"/>
        <v>Yes</v>
      </c>
      <c r="AG22" s="19" t="str">
        <f t="shared" si="63"/>
        <v/>
      </c>
      <c r="AH22" s="19" t="str">
        <f t="shared" si="64"/>
        <v/>
      </c>
      <c r="AI22" s="19" t="str">
        <f t="shared" si="65"/>
        <v/>
      </c>
      <c r="AJ22" s="19" t="str">
        <f t="shared" si="66"/>
        <v/>
      </c>
      <c r="AK22" s="19" t="str">
        <f t="shared" si="67"/>
        <v/>
      </c>
      <c r="AL22" s="19" t="str">
        <f t="shared" si="68"/>
        <v/>
      </c>
      <c r="AM22" s="19" t="str">
        <f t="shared" si="69"/>
        <v/>
      </c>
      <c r="AN22" s="19" t="str">
        <f t="shared" si="70"/>
        <v/>
      </c>
      <c r="AO22" s="19" t="str">
        <f t="shared" si="71"/>
        <v/>
      </c>
      <c r="AP22" s="19" t="str">
        <f t="shared" si="72"/>
        <v/>
      </c>
      <c r="AQ22" s="19" t="str">
        <f t="shared" si="73"/>
        <v>Yes</v>
      </c>
      <c r="AR22" s="19" t="str">
        <f t="shared" si="74"/>
        <v/>
      </c>
      <c r="AS22" s="19" t="str">
        <f t="shared" si="75"/>
        <v>Yes</v>
      </c>
      <c r="AT22" s="19" t="str">
        <f t="shared" si="76"/>
        <v>Yes</v>
      </c>
      <c r="AU22" s="19" t="str">
        <f t="shared" si="77"/>
        <v>Yes</v>
      </c>
      <c r="AV22" s="19" t="str">
        <f t="shared" si="78"/>
        <v/>
      </c>
      <c r="AW22" s="19" t="str">
        <f t="shared" si="79"/>
        <v/>
      </c>
      <c r="AX22" s="19" t="str">
        <f t="shared" si="80"/>
        <v>Yes</v>
      </c>
      <c r="AY22" s="19" t="str">
        <f t="shared" si="81"/>
        <v/>
      </c>
      <c r="AZ22" s="19" t="str">
        <f t="shared" si="82"/>
        <v/>
      </c>
      <c r="BA22" s="19" t="str">
        <f t="shared" si="83"/>
        <v/>
      </c>
      <c r="BB22" s="19" t="str">
        <f t="shared" si="84"/>
        <v/>
      </c>
      <c r="BC22" s="19" t="str">
        <f t="shared" si="85"/>
        <v/>
      </c>
      <c r="BD22" s="19" t="str">
        <f t="shared" si="86"/>
        <v/>
      </c>
      <c r="BE22" s="19" t="str">
        <f t="shared" si="87"/>
        <v/>
      </c>
      <c r="BF22" s="19" t="str">
        <f t="shared" si="88"/>
        <v/>
      </c>
      <c r="BG22" s="19" t="str">
        <f t="shared" si="13"/>
        <v>Yes</v>
      </c>
      <c r="BH22" s="19" t="str">
        <f t="shared" si="14"/>
        <v>Yes</v>
      </c>
      <c r="BI22" s="19" t="str">
        <f t="shared" si="15"/>
        <v/>
      </c>
      <c r="BJ22" s="19" t="str">
        <f t="shared" si="16"/>
        <v/>
      </c>
      <c r="BK22" s="19" t="str">
        <f t="shared" si="17"/>
        <v/>
      </c>
      <c r="BL22" s="19" t="str">
        <f t="shared" si="18"/>
        <v/>
      </c>
      <c r="BM22" s="19" t="str">
        <f t="shared" si="19"/>
        <v/>
      </c>
      <c r="BN22" s="19" t="str">
        <f t="shared" si="20"/>
        <v/>
      </c>
      <c r="BO22" s="19" t="str">
        <f t="shared" si="21"/>
        <v/>
      </c>
      <c r="BP22" s="19" t="str">
        <f t="shared" si="22"/>
        <v>Yes</v>
      </c>
      <c r="BQ22" s="19" t="str">
        <f t="shared" si="23"/>
        <v/>
      </c>
      <c r="BR22" s="19" t="str">
        <f t="shared" si="24"/>
        <v/>
      </c>
      <c r="BS22" s="19" t="str">
        <f t="shared" si="25"/>
        <v/>
      </c>
      <c r="BT22" s="19" t="str">
        <f t="shared" si="26"/>
        <v/>
      </c>
      <c r="BU22" s="19" t="str">
        <f t="shared" si="27"/>
        <v/>
      </c>
      <c r="BV22" s="19" t="str">
        <f t="shared" si="28"/>
        <v/>
      </c>
      <c r="BW22" s="5" t="s">
        <v>115</v>
      </c>
      <c r="BX22" s="13" t="str">
        <f t="shared" si="29"/>
        <v>Yes</v>
      </c>
      <c r="BY22" s="13" t="str">
        <f t="shared" si="30"/>
        <v>Yes</v>
      </c>
      <c r="BZ22" s="13" t="str">
        <f t="shared" si="31"/>
        <v/>
      </c>
      <c r="CA22" s="13" t="str">
        <f t="shared" si="32"/>
        <v/>
      </c>
      <c r="CB22" s="13" t="str">
        <f t="shared" si="33"/>
        <v>Yes</v>
      </c>
      <c r="CC22" s="13" t="str">
        <f t="shared" si="34"/>
        <v/>
      </c>
      <c r="CD22" s="13" t="str">
        <f t="shared" si="35"/>
        <v/>
      </c>
      <c r="CE22" s="13" t="str">
        <f t="shared" si="36"/>
        <v/>
      </c>
      <c r="CF22" s="13" t="str">
        <f t="shared" si="37"/>
        <v>Yes</v>
      </c>
      <c r="CG22" s="13" t="str">
        <f t="shared" si="38"/>
        <v/>
      </c>
      <c r="CH22" s="13" t="str">
        <f t="shared" si="39"/>
        <v/>
      </c>
      <c r="CI22" s="13" t="str">
        <f t="shared" si="40"/>
        <v>Yes</v>
      </c>
      <c r="CJ22" s="13" t="str">
        <f t="shared" si="41"/>
        <v/>
      </c>
      <c r="CK22" s="13" t="str">
        <f t="shared" si="42"/>
        <v/>
      </c>
      <c r="CL22" s="13" t="str">
        <f t="shared" si="43"/>
        <v>Yes</v>
      </c>
      <c r="CM22" s="13" t="str">
        <f t="shared" si="44"/>
        <v>Yes</v>
      </c>
      <c r="CN22" s="13" t="str">
        <f t="shared" si="45"/>
        <v>Yes</v>
      </c>
      <c r="CO22" s="13" t="str">
        <f t="shared" si="46"/>
        <v/>
      </c>
      <c r="CP22" s="13" t="str">
        <f t="shared" si="47"/>
        <v/>
      </c>
      <c r="CQ22" s="13" t="str">
        <f t="shared" si="48"/>
        <v/>
      </c>
      <c r="CR22" s="13" t="str">
        <f t="shared" si="49"/>
        <v/>
      </c>
      <c r="CS22" s="13" t="str">
        <f t="shared" si="50"/>
        <v/>
      </c>
      <c r="CT22" s="13" t="str">
        <f t="shared" si="51"/>
        <v/>
      </c>
      <c r="CU22" s="13" t="str">
        <f t="shared" si="52"/>
        <v/>
      </c>
      <c r="CV22" s="13" t="str">
        <f t="shared" si="53"/>
        <v/>
      </c>
      <c r="CW22" s="13" t="str">
        <f t="shared" si="54"/>
        <v>Yes</v>
      </c>
      <c r="CX22" s="13" t="str">
        <f t="shared" si="55"/>
        <v/>
      </c>
      <c r="CY22" s="13" t="str">
        <f t="shared" si="56"/>
        <v>Yes</v>
      </c>
    </row>
    <row r="23" spans="1:103" s="7" customFormat="1" ht="35.700000000000003" customHeight="1" x14ac:dyDescent="0.55000000000000004">
      <c r="A23" s="7" t="s">
        <v>301</v>
      </c>
      <c r="B23" s="7" t="s">
        <v>301</v>
      </c>
      <c r="C23" s="5" t="s">
        <v>70</v>
      </c>
      <c r="D23" s="6" t="s">
        <v>265</v>
      </c>
      <c r="E23" s="5">
        <v>99304</v>
      </c>
      <c r="F23" s="5" t="s">
        <v>259</v>
      </c>
      <c r="G23" s="5" t="s">
        <v>307</v>
      </c>
      <c r="H23" s="5">
        <v>1</v>
      </c>
      <c r="I23" s="5" t="s">
        <v>344</v>
      </c>
      <c r="J23" s="5" t="s">
        <v>301</v>
      </c>
      <c r="K23" s="13"/>
      <c r="L23" s="13" t="str">
        <f t="shared" si="0"/>
        <v>Yes</v>
      </c>
      <c r="M23" s="13" t="str">
        <f t="shared" si="1"/>
        <v>Yes</v>
      </c>
      <c r="N23" s="13" t="str">
        <f t="shared" si="2"/>
        <v/>
      </c>
      <c r="O23" s="13" t="str">
        <f t="shared" si="3"/>
        <v/>
      </c>
      <c r="P23" s="13" t="str">
        <f t="shared" si="4"/>
        <v/>
      </c>
      <c r="Q23" s="13" t="str">
        <f t="shared" si="5"/>
        <v/>
      </c>
      <c r="R23" s="13" t="str">
        <f t="shared" si="6"/>
        <v/>
      </c>
      <c r="S23" s="13" t="str">
        <f t="shared" si="7"/>
        <v/>
      </c>
      <c r="T23" s="13" t="str">
        <f t="shared" si="8"/>
        <v>Yes</v>
      </c>
      <c r="U23" s="13" t="str">
        <f t="shared" si="9"/>
        <v/>
      </c>
      <c r="V23" s="13" t="str">
        <f t="shared" si="10"/>
        <v/>
      </c>
      <c r="W23" s="5" t="s">
        <v>343</v>
      </c>
      <c r="X23" s="5" t="s">
        <v>528</v>
      </c>
      <c r="Y23" s="19" t="str">
        <f t="shared" si="11"/>
        <v/>
      </c>
      <c r="Z23" s="19" t="str">
        <f t="shared" si="12"/>
        <v/>
      </c>
      <c r="AA23" s="19" t="str">
        <f t="shared" si="57"/>
        <v/>
      </c>
      <c r="AB23" s="19" t="str">
        <f t="shared" si="58"/>
        <v/>
      </c>
      <c r="AC23" s="19" t="str">
        <f t="shared" si="59"/>
        <v>Yes</v>
      </c>
      <c r="AD23" s="19" t="str">
        <f t="shared" si="60"/>
        <v>Yes</v>
      </c>
      <c r="AE23" s="19" t="str">
        <f t="shared" si="61"/>
        <v>Yes</v>
      </c>
      <c r="AF23" s="19" t="str">
        <f t="shared" si="62"/>
        <v>Yes</v>
      </c>
      <c r="AG23" s="19" t="str">
        <f t="shared" si="63"/>
        <v/>
      </c>
      <c r="AH23" s="19" t="str">
        <f t="shared" si="64"/>
        <v/>
      </c>
      <c r="AI23" s="19" t="str">
        <f t="shared" si="65"/>
        <v/>
      </c>
      <c r="AJ23" s="19" t="str">
        <f t="shared" si="66"/>
        <v/>
      </c>
      <c r="AK23" s="19" t="str">
        <f t="shared" si="67"/>
        <v/>
      </c>
      <c r="AL23" s="19" t="str">
        <f t="shared" si="68"/>
        <v/>
      </c>
      <c r="AM23" s="19" t="str">
        <f t="shared" si="69"/>
        <v/>
      </c>
      <c r="AN23" s="19" t="str">
        <f t="shared" si="70"/>
        <v/>
      </c>
      <c r="AO23" s="19" t="str">
        <f t="shared" si="71"/>
        <v/>
      </c>
      <c r="AP23" s="19" t="str">
        <f t="shared" si="72"/>
        <v/>
      </c>
      <c r="AQ23" s="19" t="str">
        <f t="shared" si="73"/>
        <v/>
      </c>
      <c r="AR23" s="19" t="str">
        <f t="shared" si="74"/>
        <v/>
      </c>
      <c r="AS23" s="19" t="str">
        <f t="shared" si="75"/>
        <v/>
      </c>
      <c r="AT23" s="19" t="str">
        <f t="shared" si="76"/>
        <v/>
      </c>
      <c r="AU23" s="19" t="str">
        <f t="shared" si="77"/>
        <v/>
      </c>
      <c r="AV23" s="19" t="str">
        <f t="shared" si="78"/>
        <v/>
      </c>
      <c r="AW23" s="19" t="str">
        <f t="shared" si="79"/>
        <v/>
      </c>
      <c r="AX23" s="19" t="str">
        <f t="shared" si="80"/>
        <v>Yes</v>
      </c>
      <c r="AY23" s="19" t="str">
        <f t="shared" si="81"/>
        <v>Yes</v>
      </c>
      <c r="AZ23" s="19" t="str">
        <f t="shared" si="82"/>
        <v>Yes</v>
      </c>
      <c r="BA23" s="19" t="str">
        <f t="shared" si="83"/>
        <v/>
      </c>
      <c r="BB23" s="19" t="str">
        <f t="shared" si="84"/>
        <v/>
      </c>
      <c r="BC23" s="19" t="str">
        <f t="shared" si="85"/>
        <v/>
      </c>
      <c r="BD23" s="19" t="str">
        <f t="shared" si="86"/>
        <v/>
      </c>
      <c r="BE23" s="19" t="str">
        <f t="shared" si="87"/>
        <v/>
      </c>
      <c r="BF23" s="19" t="str">
        <f t="shared" si="88"/>
        <v/>
      </c>
      <c r="BG23" s="19" t="str">
        <f t="shared" si="13"/>
        <v/>
      </c>
      <c r="BH23" s="19" t="str">
        <f t="shared" si="14"/>
        <v/>
      </c>
      <c r="BI23" s="19" t="str">
        <f t="shared" si="15"/>
        <v/>
      </c>
      <c r="BJ23" s="19" t="str">
        <f t="shared" si="16"/>
        <v/>
      </c>
      <c r="BK23" s="19" t="str">
        <f t="shared" si="17"/>
        <v/>
      </c>
      <c r="BL23" s="19" t="str">
        <f t="shared" si="18"/>
        <v/>
      </c>
      <c r="BM23" s="19" t="str">
        <f t="shared" si="19"/>
        <v/>
      </c>
      <c r="BN23" s="19" t="str">
        <f t="shared" si="20"/>
        <v/>
      </c>
      <c r="BO23" s="19" t="str">
        <f t="shared" si="21"/>
        <v/>
      </c>
      <c r="BP23" s="19" t="str">
        <f t="shared" si="22"/>
        <v/>
      </c>
      <c r="BQ23" s="19" t="str">
        <f t="shared" si="23"/>
        <v/>
      </c>
      <c r="BR23" s="19" t="str">
        <f t="shared" si="24"/>
        <v/>
      </c>
      <c r="BS23" s="19" t="str">
        <f t="shared" si="25"/>
        <v/>
      </c>
      <c r="BT23" s="19" t="str">
        <f t="shared" si="26"/>
        <v/>
      </c>
      <c r="BU23" s="19" t="str">
        <f t="shared" si="27"/>
        <v/>
      </c>
      <c r="BV23" s="19" t="str">
        <f t="shared" si="28"/>
        <v/>
      </c>
      <c r="BW23" s="5" t="s">
        <v>81</v>
      </c>
      <c r="BX23" s="13" t="str">
        <f t="shared" si="29"/>
        <v>Yes</v>
      </c>
      <c r="BY23" s="13" t="str">
        <f t="shared" si="30"/>
        <v>Yes</v>
      </c>
      <c r="BZ23" s="13" t="str">
        <f t="shared" si="31"/>
        <v/>
      </c>
      <c r="CA23" s="13" t="str">
        <f t="shared" si="32"/>
        <v/>
      </c>
      <c r="CB23" s="13" t="str">
        <f t="shared" si="33"/>
        <v>Yes</v>
      </c>
      <c r="CC23" s="13" t="str">
        <f t="shared" si="34"/>
        <v/>
      </c>
      <c r="CD23" s="13" t="str">
        <f t="shared" si="35"/>
        <v/>
      </c>
      <c r="CE23" s="13" t="str">
        <f t="shared" si="36"/>
        <v/>
      </c>
      <c r="CF23" s="13" t="str">
        <f t="shared" si="37"/>
        <v>Yes</v>
      </c>
      <c r="CG23" s="13" t="str">
        <f t="shared" si="38"/>
        <v/>
      </c>
      <c r="CH23" s="13" t="str">
        <f t="shared" si="39"/>
        <v/>
      </c>
      <c r="CI23" s="13" t="str">
        <f t="shared" si="40"/>
        <v/>
      </c>
      <c r="CJ23" s="13" t="str">
        <f t="shared" si="41"/>
        <v/>
      </c>
      <c r="CK23" s="13" t="str">
        <f t="shared" si="42"/>
        <v/>
      </c>
      <c r="CL23" s="13" t="str">
        <f t="shared" si="43"/>
        <v>Yes</v>
      </c>
      <c r="CM23" s="13" t="str">
        <f t="shared" si="44"/>
        <v>Yes</v>
      </c>
      <c r="CN23" s="13" t="str">
        <f t="shared" si="45"/>
        <v>Yes</v>
      </c>
      <c r="CO23" s="13" t="str">
        <f t="shared" si="46"/>
        <v>Yes</v>
      </c>
      <c r="CP23" s="13" t="str">
        <f t="shared" si="47"/>
        <v>Yes</v>
      </c>
      <c r="CQ23" s="13" t="str">
        <f t="shared" si="48"/>
        <v>Yes</v>
      </c>
      <c r="CR23" s="13" t="str">
        <f t="shared" si="49"/>
        <v/>
      </c>
      <c r="CS23" s="13" t="str">
        <f t="shared" si="50"/>
        <v/>
      </c>
      <c r="CT23" s="13" t="str">
        <f t="shared" si="51"/>
        <v/>
      </c>
      <c r="CU23" s="13" t="str">
        <f t="shared" si="52"/>
        <v>Yes</v>
      </c>
      <c r="CV23" s="13" t="str">
        <f t="shared" si="53"/>
        <v>Yes</v>
      </c>
      <c r="CW23" s="13" t="str">
        <f t="shared" si="54"/>
        <v>Yes</v>
      </c>
      <c r="CX23" s="13" t="str">
        <f t="shared" si="55"/>
        <v/>
      </c>
      <c r="CY23" s="13" t="str">
        <f t="shared" si="56"/>
        <v>Yes</v>
      </c>
    </row>
    <row r="24" spans="1:103" s="7" customFormat="1" ht="35.700000000000003" customHeight="1" x14ac:dyDescent="0.55000000000000004">
      <c r="A24" s="7" t="s">
        <v>301</v>
      </c>
      <c r="B24" s="7" t="s">
        <v>301</v>
      </c>
      <c r="C24" s="5" t="s">
        <v>70</v>
      </c>
      <c r="D24" s="6" t="s">
        <v>86</v>
      </c>
      <c r="E24" s="5">
        <v>99305</v>
      </c>
      <c r="F24" s="5" t="s">
        <v>259</v>
      </c>
      <c r="G24" s="5" t="s">
        <v>307</v>
      </c>
      <c r="H24" s="5">
        <v>1</v>
      </c>
      <c r="I24" s="5" t="s">
        <v>345</v>
      </c>
      <c r="J24" s="5" t="s">
        <v>301</v>
      </c>
      <c r="K24" s="13"/>
      <c r="L24" s="13" t="str">
        <f t="shared" si="0"/>
        <v>Yes</v>
      </c>
      <c r="M24" s="13" t="str">
        <f t="shared" si="1"/>
        <v>Yes</v>
      </c>
      <c r="N24" s="13" t="str">
        <f t="shared" si="2"/>
        <v/>
      </c>
      <c r="O24" s="13" t="str">
        <f t="shared" si="3"/>
        <v/>
      </c>
      <c r="P24" s="13" t="str">
        <f t="shared" si="4"/>
        <v/>
      </c>
      <c r="Q24" s="13" t="str">
        <f t="shared" si="5"/>
        <v/>
      </c>
      <c r="R24" s="13" t="str">
        <f t="shared" si="6"/>
        <v/>
      </c>
      <c r="S24" s="13" t="str">
        <f t="shared" si="7"/>
        <v/>
      </c>
      <c r="T24" s="13" t="str">
        <f t="shared" si="8"/>
        <v>Yes</v>
      </c>
      <c r="U24" s="13" t="str">
        <f t="shared" si="9"/>
        <v/>
      </c>
      <c r="V24" s="13" t="str">
        <f t="shared" si="10"/>
        <v/>
      </c>
      <c r="W24" s="5" t="s">
        <v>343</v>
      </c>
      <c r="X24" s="5" t="s">
        <v>528</v>
      </c>
      <c r="Y24" s="19" t="str">
        <f t="shared" si="11"/>
        <v/>
      </c>
      <c r="Z24" s="19" t="str">
        <f t="shared" si="12"/>
        <v/>
      </c>
      <c r="AA24" s="19" t="str">
        <f t="shared" si="57"/>
        <v/>
      </c>
      <c r="AB24" s="19" t="str">
        <f t="shared" si="58"/>
        <v/>
      </c>
      <c r="AC24" s="19" t="str">
        <f t="shared" si="59"/>
        <v>Yes</v>
      </c>
      <c r="AD24" s="19" t="str">
        <f t="shared" si="60"/>
        <v>Yes</v>
      </c>
      <c r="AE24" s="19" t="str">
        <f t="shared" si="61"/>
        <v>Yes</v>
      </c>
      <c r="AF24" s="19" t="str">
        <f t="shared" si="62"/>
        <v>Yes</v>
      </c>
      <c r="AG24" s="19" t="str">
        <f t="shared" si="63"/>
        <v/>
      </c>
      <c r="AH24" s="19" t="str">
        <f t="shared" si="64"/>
        <v/>
      </c>
      <c r="AI24" s="19" t="str">
        <f t="shared" si="65"/>
        <v/>
      </c>
      <c r="AJ24" s="19" t="str">
        <f t="shared" si="66"/>
        <v/>
      </c>
      <c r="AK24" s="19" t="str">
        <f t="shared" si="67"/>
        <v/>
      </c>
      <c r="AL24" s="19" t="str">
        <f t="shared" si="68"/>
        <v/>
      </c>
      <c r="AM24" s="19" t="str">
        <f t="shared" si="69"/>
        <v/>
      </c>
      <c r="AN24" s="19" t="str">
        <f t="shared" si="70"/>
        <v/>
      </c>
      <c r="AO24" s="19" t="str">
        <f t="shared" si="71"/>
        <v/>
      </c>
      <c r="AP24" s="19" t="str">
        <f t="shared" si="72"/>
        <v/>
      </c>
      <c r="AQ24" s="19" t="str">
        <f t="shared" si="73"/>
        <v/>
      </c>
      <c r="AR24" s="19" t="str">
        <f t="shared" si="74"/>
        <v/>
      </c>
      <c r="AS24" s="19" t="str">
        <f t="shared" si="75"/>
        <v/>
      </c>
      <c r="AT24" s="19" t="str">
        <f t="shared" si="76"/>
        <v/>
      </c>
      <c r="AU24" s="19" t="str">
        <f t="shared" si="77"/>
        <v/>
      </c>
      <c r="AV24" s="19" t="str">
        <f t="shared" si="78"/>
        <v/>
      </c>
      <c r="AW24" s="19" t="str">
        <f t="shared" si="79"/>
        <v/>
      </c>
      <c r="AX24" s="19" t="str">
        <f t="shared" si="80"/>
        <v>Yes</v>
      </c>
      <c r="AY24" s="19" t="str">
        <f t="shared" si="81"/>
        <v>Yes</v>
      </c>
      <c r="AZ24" s="19" t="str">
        <f t="shared" si="82"/>
        <v>Yes</v>
      </c>
      <c r="BA24" s="19" t="str">
        <f t="shared" si="83"/>
        <v/>
      </c>
      <c r="BB24" s="19" t="str">
        <f t="shared" si="84"/>
        <v/>
      </c>
      <c r="BC24" s="19" t="str">
        <f t="shared" si="85"/>
        <v/>
      </c>
      <c r="BD24" s="19" t="str">
        <f t="shared" si="86"/>
        <v/>
      </c>
      <c r="BE24" s="19" t="str">
        <f t="shared" si="87"/>
        <v/>
      </c>
      <c r="BF24" s="19" t="str">
        <f t="shared" si="88"/>
        <v/>
      </c>
      <c r="BG24" s="19" t="str">
        <f t="shared" si="13"/>
        <v/>
      </c>
      <c r="BH24" s="19" t="str">
        <f t="shared" si="14"/>
        <v/>
      </c>
      <c r="BI24" s="19" t="str">
        <f t="shared" si="15"/>
        <v/>
      </c>
      <c r="BJ24" s="19" t="str">
        <f t="shared" si="16"/>
        <v/>
      </c>
      <c r="BK24" s="19" t="str">
        <f t="shared" si="17"/>
        <v/>
      </c>
      <c r="BL24" s="19" t="str">
        <f t="shared" si="18"/>
        <v/>
      </c>
      <c r="BM24" s="19" t="str">
        <f t="shared" si="19"/>
        <v/>
      </c>
      <c r="BN24" s="19" t="str">
        <f t="shared" si="20"/>
        <v/>
      </c>
      <c r="BO24" s="19" t="str">
        <f t="shared" si="21"/>
        <v/>
      </c>
      <c r="BP24" s="19" t="str">
        <f t="shared" si="22"/>
        <v/>
      </c>
      <c r="BQ24" s="19" t="str">
        <f t="shared" si="23"/>
        <v/>
      </c>
      <c r="BR24" s="19" t="str">
        <f t="shared" si="24"/>
        <v/>
      </c>
      <c r="BS24" s="19" t="str">
        <f t="shared" si="25"/>
        <v/>
      </c>
      <c r="BT24" s="19" t="str">
        <f t="shared" si="26"/>
        <v/>
      </c>
      <c r="BU24" s="19" t="str">
        <f t="shared" si="27"/>
        <v/>
      </c>
      <c r="BV24" s="19" t="str">
        <f t="shared" si="28"/>
        <v/>
      </c>
      <c r="BW24" s="5" t="s">
        <v>81</v>
      </c>
      <c r="BX24" s="13" t="str">
        <f t="shared" si="29"/>
        <v>Yes</v>
      </c>
      <c r="BY24" s="13" t="str">
        <f t="shared" si="30"/>
        <v>Yes</v>
      </c>
      <c r="BZ24" s="13" t="str">
        <f t="shared" si="31"/>
        <v/>
      </c>
      <c r="CA24" s="13" t="str">
        <f t="shared" si="32"/>
        <v/>
      </c>
      <c r="CB24" s="13" t="str">
        <f t="shared" si="33"/>
        <v>Yes</v>
      </c>
      <c r="CC24" s="13" t="str">
        <f t="shared" si="34"/>
        <v/>
      </c>
      <c r="CD24" s="13" t="str">
        <f t="shared" si="35"/>
        <v/>
      </c>
      <c r="CE24" s="13" t="str">
        <f t="shared" si="36"/>
        <v/>
      </c>
      <c r="CF24" s="13" t="str">
        <f t="shared" si="37"/>
        <v>Yes</v>
      </c>
      <c r="CG24" s="13" t="str">
        <f t="shared" si="38"/>
        <v/>
      </c>
      <c r="CH24" s="13" t="str">
        <f t="shared" si="39"/>
        <v/>
      </c>
      <c r="CI24" s="13" t="str">
        <f t="shared" si="40"/>
        <v/>
      </c>
      <c r="CJ24" s="13" t="str">
        <f t="shared" si="41"/>
        <v/>
      </c>
      <c r="CK24" s="13" t="str">
        <f t="shared" si="42"/>
        <v/>
      </c>
      <c r="CL24" s="13" t="str">
        <f t="shared" si="43"/>
        <v>Yes</v>
      </c>
      <c r="CM24" s="13" t="str">
        <f t="shared" si="44"/>
        <v>Yes</v>
      </c>
      <c r="CN24" s="13" t="str">
        <f t="shared" si="45"/>
        <v>Yes</v>
      </c>
      <c r="CO24" s="13" t="str">
        <f t="shared" si="46"/>
        <v>Yes</v>
      </c>
      <c r="CP24" s="13" t="str">
        <f t="shared" si="47"/>
        <v>Yes</v>
      </c>
      <c r="CQ24" s="13" t="str">
        <f t="shared" si="48"/>
        <v>Yes</v>
      </c>
      <c r="CR24" s="13" t="str">
        <f t="shared" si="49"/>
        <v/>
      </c>
      <c r="CS24" s="13" t="str">
        <f t="shared" si="50"/>
        <v/>
      </c>
      <c r="CT24" s="13" t="str">
        <f t="shared" si="51"/>
        <v/>
      </c>
      <c r="CU24" s="13" t="str">
        <f t="shared" si="52"/>
        <v>Yes</v>
      </c>
      <c r="CV24" s="13" t="str">
        <f t="shared" si="53"/>
        <v>Yes</v>
      </c>
      <c r="CW24" s="13" t="str">
        <f t="shared" si="54"/>
        <v>Yes</v>
      </c>
      <c r="CX24" s="13" t="str">
        <f t="shared" si="55"/>
        <v/>
      </c>
      <c r="CY24" s="13" t="str">
        <f t="shared" si="56"/>
        <v>Yes</v>
      </c>
    </row>
    <row r="25" spans="1:103" s="7" customFormat="1" ht="35.700000000000003" customHeight="1" x14ac:dyDescent="0.55000000000000004">
      <c r="A25" s="7" t="s">
        <v>301</v>
      </c>
      <c r="B25" s="7" t="s">
        <v>301</v>
      </c>
      <c r="C25" s="5" t="s">
        <v>70</v>
      </c>
      <c r="D25" s="6" t="s">
        <v>266</v>
      </c>
      <c r="E25" s="5">
        <v>99306</v>
      </c>
      <c r="F25" s="5" t="s">
        <v>259</v>
      </c>
      <c r="G25" s="5" t="s">
        <v>307</v>
      </c>
      <c r="H25" s="5">
        <v>1</v>
      </c>
      <c r="I25" s="5" t="s">
        <v>346</v>
      </c>
      <c r="J25" s="5" t="s">
        <v>301</v>
      </c>
      <c r="K25" s="13"/>
      <c r="L25" s="13" t="str">
        <f t="shared" si="0"/>
        <v>Yes</v>
      </c>
      <c r="M25" s="13" t="str">
        <f t="shared" si="1"/>
        <v>Yes</v>
      </c>
      <c r="N25" s="13" t="str">
        <f t="shared" si="2"/>
        <v/>
      </c>
      <c r="O25" s="13" t="str">
        <f t="shared" si="3"/>
        <v/>
      </c>
      <c r="P25" s="13" t="str">
        <f t="shared" si="4"/>
        <v/>
      </c>
      <c r="Q25" s="13" t="str">
        <f t="shared" si="5"/>
        <v/>
      </c>
      <c r="R25" s="13" t="str">
        <f t="shared" si="6"/>
        <v/>
      </c>
      <c r="S25" s="13" t="str">
        <f t="shared" si="7"/>
        <v/>
      </c>
      <c r="T25" s="13" t="str">
        <f t="shared" si="8"/>
        <v>Yes</v>
      </c>
      <c r="U25" s="13" t="str">
        <f t="shared" si="9"/>
        <v/>
      </c>
      <c r="V25" s="13" t="str">
        <f t="shared" si="10"/>
        <v/>
      </c>
      <c r="W25" s="5" t="s">
        <v>343</v>
      </c>
      <c r="X25" s="5" t="s">
        <v>528</v>
      </c>
      <c r="Y25" s="19" t="str">
        <f t="shared" si="11"/>
        <v/>
      </c>
      <c r="Z25" s="19" t="str">
        <f t="shared" si="12"/>
        <v/>
      </c>
      <c r="AA25" s="19" t="str">
        <f t="shared" si="57"/>
        <v/>
      </c>
      <c r="AB25" s="19" t="str">
        <f t="shared" si="58"/>
        <v/>
      </c>
      <c r="AC25" s="19" t="str">
        <f t="shared" si="59"/>
        <v>Yes</v>
      </c>
      <c r="AD25" s="19" t="str">
        <f t="shared" si="60"/>
        <v>Yes</v>
      </c>
      <c r="AE25" s="19" t="str">
        <f t="shared" si="61"/>
        <v>Yes</v>
      </c>
      <c r="AF25" s="19" t="str">
        <f t="shared" si="62"/>
        <v>Yes</v>
      </c>
      <c r="AG25" s="19" t="str">
        <f t="shared" si="63"/>
        <v/>
      </c>
      <c r="AH25" s="19" t="str">
        <f t="shared" si="64"/>
        <v/>
      </c>
      <c r="AI25" s="19" t="str">
        <f t="shared" si="65"/>
        <v/>
      </c>
      <c r="AJ25" s="19" t="str">
        <f t="shared" si="66"/>
        <v/>
      </c>
      <c r="AK25" s="19" t="str">
        <f t="shared" si="67"/>
        <v/>
      </c>
      <c r="AL25" s="19" t="str">
        <f t="shared" si="68"/>
        <v/>
      </c>
      <c r="AM25" s="19" t="str">
        <f t="shared" si="69"/>
        <v/>
      </c>
      <c r="AN25" s="19" t="str">
        <f t="shared" si="70"/>
        <v/>
      </c>
      <c r="AO25" s="19" t="str">
        <f t="shared" si="71"/>
        <v/>
      </c>
      <c r="AP25" s="19" t="str">
        <f t="shared" si="72"/>
        <v/>
      </c>
      <c r="AQ25" s="19" t="str">
        <f t="shared" si="73"/>
        <v/>
      </c>
      <c r="AR25" s="19" t="str">
        <f t="shared" si="74"/>
        <v/>
      </c>
      <c r="AS25" s="19" t="str">
        <f t="shared" si="75"/>
        <v/>
      </c>
      <c r="AT25" s="19" t="str">
        <f t="shared" si="76"/>
        <v/>
      </c>
      <c r="AU25" s="19" t="str">
        <f t="shared" si="77"/>
        <v/>
      </c>
      <c r="AV25" s="19" t="str">
        <f t="shared" si="78"/>
        <v/>
      </c>
      <c r="AW25" s="19" t="str">
        <f t="shared" si="79"/>
        <v/>
      </c>
      <c r="AX25" s="19" t="str">
        <f t="shared" si="80"/>
        <v>Yes</v>
      </c>
      <c r="AY25" s="19" t="str">
        <f t="shared" si="81"/>
        <v>Yes</v>
      </c>
      <c r="AZ25" s="19" t="str">
        <f t="shared" si="82"/>
        <v>Yes</v>
      </c>
      <c r="BA25" s="19" t="str">
        <f t="shared" si="83"/>
        <v/>
      </c>
      <c r="BB25" s="19" t="str">
        <f t="shared" si="84"/>
        <v/>
      </c>
      <c r="BC25" s="19" t="str">
        <f t="shared" si="85"/>
        <v/>
      </c>
      <c r="BD25" s="19" t="str">
        <f t="shared" si="86"/>
        <v/>
      </c>
      <c r="BE25" s="19" t="str">
        <f t="shared" si="87"/>
        <v/>
      </c>
      <c r="BF25" s="19" t="str">
        <f t="shared" si="88"/>
        <v/>
      </c>
      <c r="BG25" s="19" t="str">
        <f t="shared" si="13"/>
        <v/>
      </c>
      <c r="BH25" s="19" t="str">
        <f t="shared" si="14"/>
        <v/>
      </c>
      <c r="BI25" s="19" t="str">
        <f t="shared" si="15"/>
        <v/>
      </c>
      <c r="BJ25" s="19" t="str">
        <f t="shared" si="16"/>
        <v/>
      </c>
      <c r="BK25" s="19" t="str">
        <f t="shared" si="17"/>
        <v/>
      </c>
      <c r="BL25" s="19" t="str">
        <f t="shared" si="18"/>
        <v/>
      </c>
      <c r="BM25" s="19" t="str">
        <f t="shared" si="19"/>
        <v/>
      </c>
      <c r="BN25" s="19" t="str">
        <f t="shared" si="20"/>
        <v/>
      </c>
      <c r="BO25" s="19" t="str">
        <f t="shared" si="21"/>
        <v/>
      </c>
      <c r="BP25" s="19" t="str">
        <f t="shared" si="22"/>
        <v/>
      </c>
      <c r="BQ25" s="19" t="str">
        <f t="shared" si="23"/>
        <v/>
      </c>
      <c r="BR25" s="19" t="str">
        <f t="shared" si="24"/>
        <v/>
      </c>
      <c r="BS25" s="19" t="str">
        <f t="shared" si="25"/>
        <v/>
      </c>
      <c r="BT25" s="19" t="str">
        <f t="shared" si="26"/>
        <v/>
      </c>
      <c r="BU25" s="19" t="str">
        <f t="shared" si="27"/>
        <v/>
      </c>
      <c r="BV25" s="19" t="str">
        <f t="shared" si="28"/>
        <v/>
      </c>
      <c r="BW25" s="5" t="s">
        <v>81</v>
      </c>
      <c r="BX25" s="13" t="str">
        <f t="shared" si="29"/>
        <v>Yes</v>
      </c>
      <c r="BY25" s="13" t="str">
        <f t="shared" si="30"/>
        <v>Yes</v>
      </c>
      <c r="BZ25" s="13" t="str">
        <f t="shared" si="31"/>
        <v/>
      </c>
      <c r="CA25" s="13" t="str">
        <f t="shared" si="32"/>
        <v/>
      </c>
      <c r="CB25" s="13" t="str">
        <f t="shared" si="33"/>
        <v>Yes</v>
      </c>
      <c r="CC25" s="13" t="str">
        <f t="shared" si="34"/>
        <v/>
      </c>
      <c r="CD25" s="13" t="str">
        <f t="shared" si="35"/>
        <v/>
      </c>
      <c r="CE25" s="13" t="str">
        <f t="shared" si="36"/>
        <v/>
      </c>
      <c r="CF25" s="13" t="str">
        <f t="shared" si="37"/>
        <v>Yes</v>
      </c>
      <c r="CG25" s="13" t="str">
        <f t="shared" si="38"/>
        <v/>
      </c>
      <c r="CH25" s="13" t="str">
        <f t="shared" si="39"/>
        <v/>
      </c>
      <c r="CI25" s="13" t="str">
        <f t="shared" si="40"/>
        <v/>
      </c>
      <c r="CJ25" s="13" t="str">
        <f t="shared" si="41"/>
        <v/>
      </c>
      <c r="CK25" s="13" t="str">
        <f t="shared" si="42"/>
        <v/>
      </c>
      <c r="CL25" s="13" t="str">
        <f t="shared" si="43"/>
        <v>Yes</v>
      </c>
      <c r="CM25" s="13" t="str">
        <f t="shared" si="44"/>
        <v>Yes</v>
      </c>
      <c r="CN25" s="13" t="str">
        <f t="shared" si="45"/>
        <v>Yes</v>
      </c>
      <c r="CO25" s="13" t="str">
        <f t="shared" si="46"/>
        <v>Yes</v>
      </c>
      <c r="CP25" s="13" t="str">
        <f t="shared" si="47"/>
        <v>Yes</v>
      </c>
      <c r="CQ25" s="13" t="str">
        <f t="shared" si="48"/>
        <v>Yes</v>
      </c>
      <c r="CR25" s="13" t="str">
        <f t="shared" si="49"/>
        <v/>
      </c>
      <c r="CS25" s="13" t="str">
        <f t="shared" si="50"/>
        <v/>
      </c>
      <c r="CT25" s="13" t="str">
        <f t="shared" si="51"/>
        <v/>
      </c>
      <c r="CU25" s="13" t="str">
        <f t="shared" si="52"/>
        <v>Yes</v>
      </c>
      <c r="CV25" s="13" t="str">
        <f t="shared" si="53"/>
        <v>Yes</v>
      </c>
      <c r="CW25" s="13" t="str">
        <f t="shared" si="54"/>
        <v>Yes</v>
      </c>
      <c r="CX25" s="13" t="str">
        <f t="shared" si="55"/>
        <v/>
      </c>
      <c r="CY25" s="13" t="str">
        <f t="shared" si="56"/>
        <v>Yes</v>
      </c>
    </row>
    <row r="26" spans="1:103" s="7" customFormat="1" ht="35.700000000000003" customHeight="1" x14ac:dyDescent="0.55000000000000004">
      <c r="A26" s="7" t="s">
        <v>301</v>
      </c>
      <c r="B26" s="7" t="s">
        <v>301</v>
      </c>
      <c r="C26" s="5" t="s">
        <v>70</v>
      </c>
      <c r="D26" s="6" t="s">
        <v>80</v>
      </c>
      <c r="E26" s="5">
        <v>99307</v>
      </c>
      <c r="F26" s="5" t="s">
        <v>259</v>
      </c>
      <c r="G26" s="5" t="s">
        <v>307</v>
      </c>
      <c r="H26" s="5">
        <v>1</v>
      </c>
      <c r="I26" s="5" t="s">
        <v>348</v>
      </c>
      <c r="J26" s="5" t="s">
        <v>301</v>
      </c>
      <c r="K26" s="13"/>
      <c r="L26" s="13" t="str">
        <f t="shared" si="0"/>
        <v>Yes</v>
      </c>
      <c r="M26" s="13" t="str">
        <f t="shared" si="1"/>
        <v>Yes</v>
      </c>
      <c r="N26" s="13" t="str">
        <f t="shared" si="2"/>
        <v/>
      </c>
      <c r="O26" s="13" t="str">
        <f t="shared" si="3"/>
        <v/>
      </c>
      <c r="P26" s="13" t="str">
        <f t="shared" si="4"/>
        <v/>
      </c>
      <c r="Q26" s="13" t="str">
        <f t="shared" si="5"/>
        <v/>
      </c>
      <c r="R26" s="13" t="str">
        <f t="shared" si="6"/>
        <v/>
      </c>
      <c r="S26" s="13" t="str">
        <f t="shared" si="7"/>
        <v/>
      </c>
      <c r="T26" s="13" t="str">
        <f t="shared" si="8"/>
        <v>Yes</v>
      </c>
      <c r="U26" s="13" t="str">
        <f t="shared" si="9"/>
        <v/>
      </c>
      <c r="V26" s="13" t="str">
        <f t="shared" si="10"/>
        <v/>
      </c>
      <c r="W26" s="5" t="s">
        <v>347</v>
      </c>
      <c r="X26" s="5" t="s">
        <v>528</v>
      </c>
      <c r="Y26" s="19" t="str">
        <f t="shared" si="11"/>
        <v/>
      </c>
      <c r="Z26" s="19" t="str">
        <f t="shared" si="12"/>
        <v/>
      </c>
      <c r="AA26" s="19" t="str">
        <f t="shared" si="57"/>
        <v/>
      </c>
      <c r="AB26" s="19" t="str">
        <f t="shared" si="58"/>
        <v/>
      </c>
      <c r="AC26" s="19" t="str">
        <f t="shared" si="59"/>
        <v>Yes</v>
      </c>
      <c r="AD26" s="19" t="str">
        <f t="shared" si="60"/>
        <v>Yes</v>
      </c>
      <c r="AE26" s="19" t="str">
        <f t="shared" si="61"/>
        <v>Yes</v>
      </c>
      <c r="AF26" s="19" t="str">
        <f t="shared" si="62"/>
        <v>Yes</v>
      </c>
      <c r="AG26" s="19" t="str">
        <f t="shared" si="63"/>
        <v/>
      </c>
      <c r="AH26" s="19" t="str">
        <f t="shared" si="64"/>
        <v/>
      </c>
      <c r="AI26" s="19" t="str">
        <f t="shared" si="65"/>
        <v/>
      </c>
      <c r="AJ26" s="19" t="str">
        <f t="shared" si="66"/>
        <v/>
      </c>
      <c r="AK26" s="19" t="str">
        <f t="shared" si="67"/>
        <v/>
      </c>
      <c r="AL26" s="19" t="str">
        <f t="shared" si="68"/>
        <v/>
      </c>
      <c r="AM26" s="19" t="str">
        <f t="shared" si="69"/>
        <v/>
      </c>
      <c r="AN26" s="19" t="str">
        <f t="shared" si="70"/>
        <v/>
      </c>
      <c r="AO26" s="19" t="str">
        <f t="shared" si="71"/>
        <v/>
      </c>
      <c r="AP26" s="19" t="str">
        <f t="shared" si="72"/>
        <v/>
      </c>
      <c r="AQ26" s="19" t="str">
        <f t="shared" si="73"/>
        <v/>
      </c>
      <c r="AR26" s="19" t="str">
        <f t="shared" si="74"/>
        <v/>
      </c>
      <c r="AS26" s="19" t="str">
        <f t="shared" si="75"/>
        <v/>
      </c>
      <c r="AT26" s="19" t="str">
        <f t="shared" si="76"/>
        <v/>
      </c>
      <c r="AU26" s="19" t="str">
        <f t="shared" si="77"/>
        <v/>
      </c>
      <c r="AV26" s="19" t="str">
        <f t="shared" si="78"/>
        <v/>
      </c>
      <c r="AW26" s="19" t="str">
        <f t="shared" si="79"/>
        <v/>
      </c>
      <c r="AX26" s="19" t="str">
        <f t="shared" si="80"/>
        <v>Yes</v>
      </c>
      <c r="AY26" s="19" t="str">
        <f t="shared" si="81"/>
        <v>Yes</v>
      </c>
      <c r="AZ26" s="19" t="str">
        <f t="shared" si="82"/>
        <v>Yes</v>
      </c>
      <c r="BA26" s="19" t="str">
        <f t="shared" si="83"/>
        <v/>
      </c>
      <c r="BB26" s="19" t="str">
        <f t="shared" si="84"/>
        <v/>
      </c>
      <c r="BC26" s="19" t="str">
        <f t="shared" si="85"/>
        <v/>
      </c>
      <c r="BD26" s="19" t="str">
        <f t="shared" si="86"/>
        <v/>
      </c>
      <c r="BE26" s="19" t="str">
        <f t="shared" si="87"/>
        <v/>
      </c>
      <c r="BF26" s="19" t="str">
        <f t="shared" si="88"/>
        <v/>
      </c>
      <c r="BG26" s="19" t="str">
        <f t="shared" si="13"/>
        <v/>
      </c>
      <c r="BH26" s="19" t="str">
        <f t="shared" si="14"/>
        <v/>
      </c>
      <c r="BI26" s="19" t="str">
        <f t="shared" si="15"/>
        <v/>
      </c>
      <c r="BJ26" s="19" t="str">
        <f t="shared" si="16"/>
        <v/>
      </c>
      <c r="BK26" s="19" t="str">
        <f t="shared" si="17"/>
        <v/>
      </c>
      <c r="BL26" s="19" t="str">
        <f t="shared" si="18"/>
        <v/>
      </c>
      <c r="BM26" s="19" t="str">
        <f t="shared" si="19"/>
        <v/>
      </c>
      <c r="BN26" s="19" t="str">
        <f t="shared" si="20"/>
        <v/>
      </c>
      <c r="BO26" s="19" t="str">
        <f t="shared" si="21"/>
        <v/>
      </c>
      <c r="BP26" s="19" t="str">
        <f t="shared" si="22"/>
        <v/>
      </c>
      <c r="BQ26" s="19" t="str">
        <f t="shared" si="23"/>
        <v/>
      </c>
      <c r="BR26" s="19" t="str">
        <f t="shared" si="24"/>
        <v/>
      </c>
      <c r="BS26" s="19" t="str">
        <f t="shared" si="25"/>
        <v/>
      </c>
      <c r="BT26" s="19" t="str">
        <f t="shared" si="26"/>
        <v/>
      </c>
      <c r="BU26" s="19" t="str">
        <f t="shared" si="27"/>
        <v/>
      </c>
      <c r="BV26" s="19" t="str">
        <f t="shared" si="28"/>
        <v/>
      </c>
      <c r="BW26" s="5" t="s">
        <v>81</v>
      </c>
      <c r="BX26" s="13" t="str">
        <f t="shared" si="29"/>
        <v>Yes</v>
      </c>
      <c r="BY26" s="13" t="str">
        <f t="shared" si="30"/>
        <v>Yes</v>
      </c>
      <c r="BZ26" s="13" t="str">
        <f t="shared" si="31"/>
        <v/>
      </c>
      <c r="CA26" s="13" t="str">
        <f t="shared" si="32"/>
        <v/>
      </c>
      <c r="CB26" s="13" t="str">
        <f t="shared" si="33"/>
        <v>Yes</v>
      </c>
      <c r="CC26" s="13" t="str">
        <f t="shared" si="34"/>
        <v/>
      </c>
      <c r="CD26" s="13" t="str">
        <f t="shared" si="35"/>
        <v/>
      </c>
      <c r="CE26" s="13" t="str">
        <f t="shared" si="36"/>
        <v/>
      </c>
      <c r="CF26" s="13" t="str">
        <f t="shared" si="37"/>
        <v>Yes</v>
      </c>
      <c r="CG26" s="13" t="str">
        <f t="shared" si="38"/>
        <v/>
      </c>
      <c r="CH26" s="13" t="str">
        <f t="shared" si="39"/>
        <v/>
      </c>
      <c r="CI26" s="13" t="str">
        <f t="shared" si="40"/>
        <v/>
      </c>
      <c r="CJ26" s="13" t="str">
        <f t="shared" si="41"/>
        <v/>
      </c>
      <c r="CK26" s="13" t="str">
        <f t="shared" si="42"/>
        <v/>
      </c>
      <c r="CL26" s="13" t="str">
        <f t="shared" si="43"/>
        <v>Yes</v>
      </c>
      <c r="CM26" s="13" t="str">
        <f t="shared" si="44"/>
        <v>Yes</v>
      </c>
      <c r="CN26" s="13" t="str">
        <f t="shared" si="45"/>
        <v>Yes</v>
      </c>
      <c r="CO26" s="13" t="str">
        <f t="shared" si="46"/>
        <v>Yes</v>
      </c>
      <c r="CP26" s="13" t="str">
        <f t="shared" si="47"/>
        <v>Yes</v>
      </c>
      <c r="CQ26" s="13" t="str">
        <f t="shared" si="48"/>
        <v>Yes</v>
      </c>
      <c r="CR26" s="13" t="str">
        <f t="shared" si="49"/>
        <v/>
      </c>
      <c r="CS26" s="13" t="str">
        <f t="shared" si="50"/>
        <v/>
      </c>
      <c r="CT26" s="13" t="str">
        <f t="shared" si="51"/>
        <v/>
      </c>
      <c r="CU26" s="13" t="str">
        <f t="shared" si="52"/>
        <v>Yes</v>
      </c>
      <c r="CV26" s="13" t="str">
        <f t="shared" si="53"/>
        <v>Yes</v>
      </c>
      <c r="CW26" s="13" t="str">
        <f t="shared" si="54"/>
        <v>Yes</v>
      </c>
      <c r="CX26" s="13" t="str">
        <f t="shared" si="55"/>
        <v/>
      </c>
      <c r="CY26" s="13" t="str">
        <f t="shared" si="56"/>
        <v>Yes</v>
      </c>
    </row>
    <row r="27" spans="1:103" s="7" customFormat="1" ht="35.700000000000003" customHeight="1" x14ac:dyDescent="0.55000000000000004">
      <c r="A27" s="7" t="s">
        <v>301</v>
      </c>
      <c r="B27" s="7" t="s">
        <v>301</v>
      </c>
      <c r="C27" s="5" t="s">
        <v>70</v>
      </c>
      <c r="D27" s="6" t="s">
        <v>267</v>
      </c>
      <c r="E27" s="5">
        <v>99308</v>
      </c>
      <c r="F27" s="5" t="s">
        <v>259</v>
      </c>
      <c r="G27" s="5" t="s">
        <v>307</v>
      </c>
      <c r="H27" s="5">
        <v>1</v>
      </c>
      <c r="I27" s="5" t="s">
        <v>349</v>
      </c>
      <c r="J27" s="5" t="s">
        <v>301</v>
      </c>
      <c r="K27" s="13"/>
      <c r="L27" s="13" t="str">
        <f t="shared" si="0"/>
        <v>Yes</v>
      </c>
      <c r="M27" s="13" t="str">
        <f t="shared" si="1"/>
        <v>Yes</v>
      </c>
      <c r="N27" s="13" t="str">
        <f t="shared" si="2"/>
        <v/>
      </c>
      <c r="O27" s="13" t="str">
        <f t="shared" si="3"/>
        <v/>
      </c>
      <c r="P27" s="13" t="str">
        <f t="shared" si="4"/>
        <v/>
      </c>
      <c r="Q27" s="13" t="str">
        <f t="shared" si="5"/>
        <v/>
      </c>
      <c r="R27" s="13" t="str">
        <f t="shared" si="6"/>
        <v/>
      </c>
      <c r="S27" s="13" t="str">
        <f t="shared" si="7"/>
        <v/>
      </c>
      <c r="T27" s="13" t="str">
        <f t="shared" si="8"/>
        <v>Yes</v>
      </c>
      <c r="U27" s="13" t="str">
        <f t="shared" si="9"/>
        <v/>
      </c>
      <c r="V27" s="13" t="str">
        <f t="shared" si="10"/>
        <v/>
      </c>
      <c r="W27" s="5" t="s">
        <v>347</v>
      </c>
      <c r="X27" s="5" t="s">
        <v>528</v>
      </c>
      <c r="Y27" s="19" t="str">
        <f t="shared" si="11"/>
        <v/>
      </c>
      <c r="Z27" s="19" t="str">
        <f t="shared" si="12"/>
        <v/>
      </c>
      <c r="AA27" s="19" t="str">
        <f t="shared" si="57"/>
        <v/>
      </c>
      <c r="AB27" s="19" t="str">
        <f t="shared" si="58"/>
        <v/>
      </c>
      <c r="AC27" s="19" t="str">
        <f t="shared" si="59"/>
        <v>Yes</v>
      </c>
      <c r="AD27" s="19" t="str">
        <f t="shared" si="60"/>
        <v>Yes</v>
      </c>
      <c r="AE27" s="19" t="str">
        <f t="shared" si="61"/>
        <v>Yes</v>
      </c>
      <c r="AF27" s="19" t="str">
        <f t="shared" si="62"/>
        <v>Yes</v>
      </c>
      <c r="AG27" s="19" t="str">
        <f t="shared" si="63"/>
        <v/>
      </c>
      <c r="AH27" s="19" t="str">
        <f t="shared" si="64"/>
        <v/>
      </c>
      <c r="AI27" s="19" t="str">
        <f t="shared" si="65"/>
        <v/>
      </c>
      <c r="AJ27" s="19" t="str">
        <f t="shared" si="66"/>
        <v/>
      </c>
      <c r="AK27" s="19" t="str">
        <f t="shared" si="67"/>
        <v/>
      </c>
      <c r="AL27" s="19" t="str">
        <f t="shared" si="68"/>
        <v/>
      </c>
      <c r="AM27" s="19" t="str">
        <f t="shared" si="69"/>
        <v/>
      </c>
      <c r="AN27" s="19" t="str">
        <f t="shared" si="70"/>
        <v/>
      </c>
      <c r="AO27" s="19" t="str">
        <f t="shared" si="71"/>
        <v/>
      </c>
      <c r="AP27" s="19" t="str">
        <f t="shared" si="72"/>
        <v/>
      </c>
      <c r="AQ27" s="19" t="str">
        <f t="shared" si="73"/>
        <v/>
      </c>
      <c r="AR27" s="19" t="str">
        <f t="shared" si="74"/>
        <v/>
      </c>
      <c r="AS27" s="19" t="str">
        <f t="shared" si="75"/>
        <v/>
      </c>
      <c r="AT27" s="19" t="str">
        <f t="shared" si="76"/>
        <v/>
      </c>
      <c r="AU27" s="19" t="str">
        <f t="shared" si="77"/>
        <v/>
      </c>
      <c r="AV27" s="19" t="str">
        <f t="shared" si="78"/>
        <v/>
      </c>
      <c r="AW27" s="19" t="str">
        <f t="shared" si="79"/>
        <v/>
      </c>
      <c r="AX27" s="19" t="str">
        <f t="shared" si="80"/>
        <v>Yes</v>
      </c>
      <c r="AY27" s="19" t="str">
        <f t="shared" si="81"/>
        <v>Yes</v>
      </c>
      <c r="AZ27" s="19" t="str">
        <f t="shared" si="82"/>
        <v>Yes</v>
      </c>
      <c r="BA27" s="19" t="str">
        <f t="shared" si="83"/>
        <v/>
      </c>
      <c r="BB27" s="19" t="str">
        <f t="shared" si="84"/>
        <v/>
      </c>
      <c r="BC27" s="19" t="str">
        <f t="shared" si="85"/>
        <v/>
      </c>
      <c r="BD27" s="19" t="str">
        <f t="shared" si="86"/>
        <v/>
      </c>
      <c r="BE27" s="19" t="str">
        <f t="shared" si="87"/>
        <v/>
      </c>
      <c r="BF27" s="19" t="str">
        <f t="shared" si="88"/>
        <v/>
      </c>
      <c r="BG27" s="19" t="str">
        <f t="shared" si="13"/>
        <v/>
      </c>
      <c r="BH27" s="19" t="str">
        <f t="shared" si="14"/>
        <v/>
      </c>
      <c r="BI27" s="19" t="str">
        <f t="shared" si="15"/>
        <v/>
      </c>
      <c r="BJ27" s="19" t="str">
        <f t="shared" si="16"/>
        <v/>
      </c>
      <c r="BK27" s="19" t="str">
        <f t="shared" si="17"/>
        <v/>
      </c>
      <c r="BL27" s="19" t="str">
        <f t="shared" si="18"/>
        <v/>
      </c>
      <c r="BM27" s="19" t="str">
        <f t="shared" si="19"/>
        <v/>
      </c>
      <c r="BN27" s="19" t="str">
        <f t="shared" si="20"/>
        <v/>
      </c>
      <c r="BO27" s="19" t="str">
        <f t="shared" si="21"/>
        <v/>
      </c>
      <c r="BP27" s="19" t="str">
        <f t="shared" si="22"/>
        <v/>
      </c>
      <c r="BQ27" s="19" t="str">
        <f t="shared" si="23"/>
        <v/>
      </c>
      <c r="BR27" s="19" t="str">
        <f t="shared" si="24"/>
        <v/>
      </c>
      <c r="BS27" s="19" t="str">
        <f t="shared" si="25"/>
        <v/>
      </c>
      <c r="BT27" s="19" t="str">
        <f t="shared" si="26"/>
        <v/>
      </c>
      <c r="BU27" s="19" t="str">
        <f t="shared" si="27"/>
        <v/>
      </c>
      <c r="BV27" s="19" t="str">
        <f t="shared" si="28"/>
        <v/>
      </c>
      <c r="BW27" s="5" t="s">
        <v>81</v>
      </c>
      <c r="BX27" s="13" t="str">
        <f t="shared" si="29"/>
        <v>Yes</v>
      </c>
      <c r="BY27" s="13" t="str">
        <f t="shared" si="30"/>
        <v>Yes</v>
      </c>
      <c r="BZ27" s="13" t="str">
        <f t="shared" si="31"/>
        <v/>
      </c>
      <c r="CA27" s="13" t="str">
        <f t="shared" si="32"/>
        <v/>
      </c>
      <c r="CB27" s="13" t="str">
        <f t="shared" si="33"/>
        <v>Yes</v>
      </c>
      <c r="CC27" s="13" t="str">
        <f t="shared" si="34"/>
        <v/>
      </c>
      <c r="CD27" s="13" t="str">
        <f t="shared" si="35"/>
        <v/>
      </c>
      <c r="CE27" s="13" t="str">
        <f t="shared" si="36"/>
        <v/>
      </c>
      <c r="CF27" s="13" t="str">
        <f t="shared" si="37"/>
        <v>Yes</v>
      </c>
      <c r="CG27" s="13" t="str">
        <f t="shared" si="38"/>
        <v/>
      </c>
      <c r="CH27" s="13" t="str">
        <f t="shared" si="39"/>
        <v/>
      </c>
      <c r="CI27" s="13" t="str">
        <f t="shared" si="40"/>
        <v/>
      </c>
      <c r="CJ27" s="13" t="str">
        <f t="shared" si="41"/>
        <v/>
      </c>
      <c r="CK27" s="13" t="str">
        <f t="shared" si="42"/>
        <v/>
      </c>
      <c r="CL27" s="13" t="str">
        <f t="shared" si="43"/>
        <v>Yes</v>
      </c>
      <c r="CM27" s="13" t="str">
        <f t="shared" si="44"/>
        <v>Yes</v>
      </c>
      <c r="CN27" s="13" t="str">
        <f t="shared" si="45"/>
        <v>Yes</v>
      </c>
      <c r="CO27" s="13" t="str">
        <f t="shared" si="46"/>
        <v>Yes</v>
      </c>
      <c r="CP27" s="13" t="str">
        <f t="shared" si="47"/>
        <v>Yes</v>
      </c>
      <c r="CQ27" s="13" t="str">
        <f t="shared" si="48"/>
        <v>Yes</v>
      </c>
      <c r="CR27" s="13" t="str">
        <f t="shared" si="49"/>
        <v/>
      </c>
      <c r="CS27" s="13" t="str">
        <f t="shared" si="50"/>
        <v/>
      </c>
      <c r="CT27" s="13" t="str">
        <f t="shared" si="51"/>
        <v/>
      </c>
      <c r="CU27" s="13" t="str">
        <f t="shared" si="52"/>
        <v>Yes</v>
      </c>
      <c r="CV27" s="13" t="str">
        <f t="shared" si="53"/>
        <v>Yes</v>
      </c>
      <c r="CW27" s="13" t="str">
        <f t="shared" si="54"/>
        <v>Yes</v>
      </c>
      <c r="CX27" s="13" t="str">
        <f t="shared" si="55"/>
        <v/>
      </c>
      <c r="CY27" s="13" t="str">
        <f t="shared" si="56"/>
        <v>Yes</v>
      </c>
    </row>
    <row r="28" spans="1:103" s="7" customFormat="1" ht="35.700000000000003" customHeight="1" x14ac:dyDescent="0.55000000000000004">
      <c r="A28" s="7" t="s">
        <v>301</v>
      </c>
      <c r="B28" s="7" t="s">
        <v>301</v>
      </c>
      <c r="C28" s="5" t="s">
        <v>70</v>
      </c>
      <c r="D28" s="6" t="s">
        <v>85</v>
      </c>
      <c r="E28" s="5">
        <v>99309</v>
      </c>
      <c r="F28" s="5" t="s">
        <v>259</v>
      </c>
      <c r="G28" s="5" t="s">
        <v>307</v>
      </c>
      <c r="H28" s="5">
        <v>1</v>
      </c>
      <c r="I28" s="5" t="s">
        <v>350</v>
      </c>
      <c r="J28" s="5" t="s">
        <v>301</v>
      </c>
      <c r="K28" s="13"/>
      <c r="L28" s="13" t="str">
        <f t="shared" si="0"/>
        <v>Yes</v>
      </c>
      <c r="M28" s="13" t="str">
        <f t="shared" si="1"/>
        <v>Yes</v>
      </c>
      <c r="N28" s="13" t="str">
        <f t="shared" si="2"/>
        <v/>
      </c>
      <c r="O28" s="13" t="str">
        <f t="shared" si="3"/>
        <v/>
      </c>
      <c r="P28" s="13" t="str">
        <f t="shared" si="4"/>
        <v/>
      </c>
      <c r="Q28" s="13" t="str">
        <f t="shared" si="5"/>
        <v/>
      </c>
      <c r="R28" s="13" t="str">
        <f t="shared" si="6"/>
        <v/>
      </c>
      <c r="S28" s="13" t="str">
        <f t="shared" si="7"/>
        <v/>
      </c>
      <c r="T28" s="13" t="str">
        <f t="shared" si="8"/>
        <v>Yes</v>
      </c>
      <c r="U28" s="13" t="str">
        <f t="shared" si="9"/>
        <v/>
      </c>
      <c r="V28" s="13" t="str">
        <f t="shared" si="10"/>
        <v/>
      </c>
      <c r="W28" s="5" t="s">
        <v>347</v>
      </c>
      <c r="X28" s="5" t="s">
        <v>528</v>
      </c>
      <c r="Y28" s="19" t="str">
        <f t="shared" si="11"/>
        <v/>
      </c>
      <c r="Z28" s="19" t="str">
        <f t="shared" si="12"/>
        <v/>
      </c>
      <c r="AA28" s="19" t="str">
        <f t="shared" si="57"/>
        <v/>
      </c>
      <c r="AB28" s="19" t="str">
        <f t="shared" si="58"/>
        <v/>
      </c>
      <c r="AC28" s="19" t="str">
        <f t="shared" si="59"/>
        <v>Yes</v>
      </c>
      <c r="AD28" s="19" t="str">
        <f t="shared" si="60"/>
        <v>Yes</v>
      </c>
      <c r="AE28" s="19" t="str">
        <f t="shared" si="61"/>
        <v>Yes</v>
      </c>
      <c r="AF28" s="19" t="str">
        <f t="shared" si="62"/>
        <v>Yes</v>
      </c>
      <c r="AG28" s="19" t="str">
        <f t="shared" si="63"/>
        <v/>
      </c>
      <c r="AH28" s="19" t="str">
        <f t="shared" si="64"/>
        <v/>
      </c>
      <c r="AI28" s="19" t="str">
        <f t="shared" si="65"/>
        <v/>
      </c>
      <c r="AJ28" s="19" t="str">
        <f t="shared" si="66"/>
        <v/>
      </c>
      <c r="AK28" s="19" t="str">
        <f t="shared" si="67"/>
        <v/>
      </c>
      <c r="AL28" s="19" t="str">
        <f t="shared" si="68"/>
        <v/>
      </c>
      <c r="AM28" s="19" t="str">
        <f t="shared" si="69"/>
        <v/>
      </c>
      <c r="AN28" s="19" t="str">
        <f t="shared" si="70"/>
        <v/>
      </c>
      <c r="AO28" s="19" t="str">
        <f t="shared" si="71"/>
        <v/>
      </c>
      <c r="AP28" s="19" t="str">
        <f t="shared" si="72"/>
        <v/>
      </c>
      <c r="AQ28" s="19" t="str">
        <f t="shared" si="73"/>
        <v/>
      </c>
      <c r="AR28" s="19" t="str">
        <f t="shared" si="74"/>
        <v/>
      </c>
      <c r="AS28" s="19" t="str">
        <f t="shared" si="75"/>
        <v/>
      </c>
      <c r="AT28" s="19" t="str">
        <f t="shared" si="76"/>
        <v/>
      </c>
      <c r="AU28" s="19" t="str">
        <f t="shared" si="77"/>
        <v/>
      </c>
      <c r="AV28" s="19" t="str">
        <f t="shared" si="78"/>
        <v/>
      </c>
      <c r="AW28" s="19" t="str">
        <f t="shared" si="79"/>
        <v/>
      </c>
      <c r="AX28" s="19" t="str">
        <f t="shared" si="80"/>
        <v>Yes</v>
      </c>
      <c r="AY28" s="19" t="str">
        <f t="shared" si="81"/>
        <v>Yes</v>
      </c>
      <c r="AZ28" s="19" t="str">
        <f t="shared" si="82"/>
        <v>Yes</v>
      </c>
      <c r="BA28" s="19" t="str">
        <f t="shared" si="83"/>
        <v/>
      </c>
      <c r="BB28" s="19" t="str">
        <f t="shared" si="84"/>
        <v/>
      </c>
      <c r="BC28" s="19" t="str">
        <f t="shared" si="85"/>
        <v/>
      </c>
      <c r="BD28" s="19" t="str">
        <f t="shared" si="86"/>
        <v/>
      </c>
      <c r="BE28" s="19" t="str">
        <f t="shared" si="87"/>
        <v/>
      </c>
      <c r="BF28" s="19" t="str">
        <f t="shared" si="88"/>
        <v/>
      </c>
      <c r="BG28" s="19" t="str">
        <f t="shared" si="13"/>
        <v/>
      </c>
      <c r="BH28" s="19" t="str">
        <f t="shared" si="14"/>
        <v/>
      </c>
      <c r="BI28" s="19" t="str">
        <f t="shared" si="15"/>
        <v/>
      </c>
      <c r="BJ28" s="19" t="str">
        <f t="shared" si="16"/>
        <v/>
      </c>
      <c r="BK28" s="19" t="str">
        <f t="shared" si="17"/>
        <v/>
      </c>
      <c r="BL28" s="19" t="str">
        <f t="shared" si="18"/>
        <v/>
      </c>
      <c r="BM28" s="19" t="str">
        <f t="shared" si="19"/>
        <v/>
      </c>
      <c r="BN28" s="19" t="str">
        <f t="shared" si="20"/>
        <v/>
      </c>
      <c r="BO28" s="19" t="str">
        <f t="shared" si="21"/>
        <v/>
      </c>
      <c r="BP28" s="19" t="str">
        <f t="shared" si="22"/>
        <v/>
      </c>
      <c r="BQ28" s="19" t="str">
        <f t="shared" si="23"/>
        <v/>
      </c>
      <c r="BR28" s="19" t="str">
        <f t="shared" si="24"/>
        <v/>
      </c>
      <c r="BS28" s="19" t="str">
        <f t="shared" si="25"/>
        <v/>
      </c>
      <c r="BT28" s="19" t="str">
        <f t="shared" si="26"/>
        <v/>
      </c>
      <c r="BU28" s="19" t="str">
        <f t="shared" si="27"/>
        <v/>
      </c>
      <c r="BV28" s="19" t="str">
        <f t="shared" si="28"/>
        <v/>
      </c>
      <c r="BW28" s="5" t="s">
        <v>81</v>
      </c>
      <c r="BX28" s="13" t="str">
        <f t="shared" si="29"/>
        <v>Yes</v>
      </c>
      <c r="BY28" s="13" t="str">
        <f t="shared" si="30"/>
        <v>Yes</v>
      </c>
      <c r="BZ28" s="13" t="str">
        <f t="shared" si="31"/>
        <v/>
      </c>
      <c r="CA28" s="13" t="str">
        <f t="shared" si="32"/>
        <v/>
      </c>
      <c r="CB28" s="13" t="str">
        <f t="shared" si="33"/>
        <v>Yes</v>
      </c>
      <c r="CC28" s="13" t="str">
        <f t="shared" si="34"/>
        <v/>
      </c>
      <c r="CD28" s="13" t="str">
        <f t="shared" si="35"/>
        <v/>
      </c>
      <c r="CE28" s="13" t="str">
        <f t="shared" si="36"/>
        <v/>
      </c>
      <c r="CF28" s="13" t="str">
        <f t="shared" si="37"/>
        <v>Yes</v>
      </c>
      <c r="CG28" s="13" t="str">
        <f t="shared" si="38"/>
        <v/>
      </c>
      <c r="CH28" s="13" t="str">
        <f t="shared" si="39"/>
        <v/>
      </c>
      <c r="CI28" s="13" t="str">
        <f t="shared" si="40"/>
        <v/>
      </c>
      <c r="CJ28" s="13" t="str">
        <f t="shared" si="41"/>
        <v/>
      </c>
      <c r="CK28" s="13" t="str">
        <f t="shared" si="42"/>
        <v/>
      </c>
      <c r="CL28" s="13" t="str">
        <f t="shared" si="43"/>
        <v>Yes</v>
      </c>
      <c r="CM28" s="13" t="str">
        <f t="shared" si="44"/>
        <v>Yes</v>
      </c>
      <c r="CN28" s="13" t="str">
        <f t="shared" si="45"/>
        <v>Yes</v>
      </c>
      <c r="CO28" s="13" t="str">
        <f t="shared" si="46"/>
        <v>Yes</v>
      </c>
      <c r="CP28" s="13" t="str">
        <f t="shared" si="47"/>
        <v>Yes</v>
      </c>
      <c r="CQ28" s="13" t="str">
        <f t="shared" si="48"/>
        <v>Yes</v>
      </c>
      <c r="CR28" s="13" t="str">
        <f t="shared" si="49"/>
        <v/>
      </c>
      <c r="CS28" s="13" t="str">
        <f t="shared" si="50"/>
        <v/>
      </c>
      <c r="CT28" s="13" t="str">
        <f t="shared" si="51"/>
        <v/>
      </c>
      <c r="CU28" s="13" t="str">
        <f t="shared" si="52"/>
        <v>Yes</v>
      </c>
      <c r="CV28" s="13" t="str">
        <f t="shared" si="53"/>
        <v>Yes</v>
      </c>
      <c r="CW28" s="13" t="str">
        <f t="shared" si="54"/>
        <v>Yes</v>
      </c>
      <c r="CX28" s="13" t="str">
        <f t="shared" si="55"/>
        <v/>
      </c>
      <c r="CY28" s="13" t="str">
        <f t="shared" si="56"/>
        <v>Yes</v>
      </c>
    </row>
    <row r="29" spans="1:103" s="7" customFormat="1" ht="35.700000000000003" customHeight="1" x14ac:dyDescent="0.55000000000000004">
      <c r="A29" s="7" t="s">
        <v>301</v>
      </c>
      <c r="B29" s="7" t="s">
        <v>301</v>
      </c>
      <c r="C29" s="5" t="s">
        <v>70</v>
      </c>
      <c r="D29" s="6" t="s">
        <v>87</v>
      </c>
      <c r="E29" s="5">
        <v>99310</v>
      </c>
      <c r="F29" s="5" t="s">
        <v>259</v>
      </c>
      <c r="G29" s="5" t="s">
        <v>307</v>
      </c>
      <c r="H29" s="5">
        <v>1</v>
      </c>
      <c r="I29" s="5" t="s">
        <v>351</v>
      </c>
      <c r="J29" s="5" t="s">
        <v>301</v>
      </c>
      <c r="K29" s="13"/>
      <c r="L29" s="13" t="str">
        <f t="shared" si="0"/>
        <v>Yes</v>
      </c>
      <c r="M29" s="13" t="str">
        <f t="shared" si="1"/>
        <v>Yes</v>
      </c>
      <c r="N29" s="13" t="str">
        <f t="shared" si="2"/>
        <v/>
      </c>
      <c r="O29" s="13" t="str">
        <f t="shared" si="3"/>
        <v/>
      </c>
      <c r="P29" s="13" t="str">
        <f t="shared" si="4"/>
        <v/>
      </c>
      <c r="Q29" s="13" t="str">
        <f t="shared" si="5"/>
        <v/>
      </c>
      <c r="R29" s="13" t="str">
        <f t="shared" si="6"/>
        <v/>
      </c>
      <c r="S29" s="13" t="str">
        <f t="shared" si="7"/>
        <v/>
      </c>
      <c r="T29" s="13" t="str">
        <f t="shared" si="8"/>
        <v>Yes</v>
      </c>
      <c r="U29" s="13" t="str">
        <f t="shared" si="9"/>
        <v/>
      </c>
      <c r="V29" s="13" t="str">
        <f t="shared" si="10"/>
        <v/>
      </c>
      <c r="W29" s="5" t="s">
        <v>343</v>
      </c>
      <c r="X29" s="5" t="s">
        <v>528</v>
      </c>
      <c r="Y29" s="19" t="str">
        <f t="shared" si="11"/>
        <v/>
      </c>
      <c r="Z29" s="19" t="str">
        <f t="shared" si="12"/>
        <v/>
      </c>
      <c r="AA29" s="19" t="str">
        <f t="shared" si="57"/>
        <v/>
      </c>
      <c r="AB29" s="19" t="str">
        <f t="shared" si="58"/>
        <v/>
      </c>
      <c r="AC29" s="19" t="str">
        <f t="shared" si="59"/>
        <v>Yes</v>
      </c>
      <c r="AD29" s="19" t="str">
        <f t="shared" si="60"/>
        <v>Yes</v>
      </c>
      <c r="AE29" s="19" t="str">
        <f t="shared" si="61"/>
        <v>Yes</v>
      </c>
      <c r="AF29" s="19" t="str">
        <f t="shared" si="62"/>
        <v>Yes</v>
      </c>
      <c r="AG29" s="19" t="str">
        <f t="shared" si="63"/>
        <v/>
      </c>
      <c r="AH29" s="19" t="str">
        <f t="shared" si="64"/>
        <v/>
      </c>
      <c r="AI29" s="19" t="str">
        <f t="shared" si="65"/>
        <v/>
      </c>
      <c r="AJ29" s="19" t="str">
        <f t="shared" si="66"/>
        <v/>
      </c>
      <c r="AK29" s="19" t="str">
        <f t="shared" si="67"/>
        <v/>
      </c>
      <c r="AL29" s="19" t="str">
        <f t="shared" si="68"/>
        <v/>
      </c>
      <c r="AM29" s="19" t="str">
        <f t="shared" si="69"/>
        <v/>
      </c>
      <c r="AN29" s="19" t="str">
        <f t="shared" si="70"/>
        <v/>
      </c>
      <c r="AO29" s="19" t="str">
        <f t="shared" si="71"/>
        <v/>
      </c>
      <c r="AP29" s="19" t="str">
        <f t="shared" si="72"/>
        <v/>
      </c>
      <c r="AQ29" s="19" t="str">
        <f t="shared" si="73"/>
        <v/>
      </c>
      <c r="AR29" s="19" t="str">
        <f t="shared" si="74"/>
        <v/>
      </c>
      <c r="AS29" s="19" t="str">
        <f t="shared" si="75"/>
        <v/>
      </c>
      <c r="AT29" s="19" t="str">
        <f t="shared" si="76"/>
        <v/>
      </c>
      <c r="AU29" s="19" t="str">
        <f t="shared" si="77"/>
        <v/>
      </c>
      <c r="AV29" s="19" t="str">
        <f t="shared" si="78"/>
        <v/>
      </c>
      <c r="AW29" s="19" t="str">
        <f t="shared" si="79"/>
        <v/>
      </c>
      <c r="AX29" s="19" t="str">
        <f t="shared" si="80"/>
        <v>Yes</v>
      </c>
      <c r="AY29" s="19" t="str">
        <f t="shared" si="81"/>
        <v>Yes</v>
      </c>
      <c r="AZ29" s="19" t="str">
        <f t="shared" si="82"/>
        <v>Yes</v>
      </c>
      <c r="BA29" s="19" t="str">
        <f t="shared" si="83"/>
        <v/>
      </c>
      <c r="BB29" s="19" t="str">
        <f t="shared" si="84"/>
        <v/>
      </c>
      <c r="BC29" s="19" t="str">
        <f t="shared" si="85"/>
        <v/>
      </c>
      <c r="BD29" s="19" t="str">
        <f t="shared" si="86"/>
        <v/>
      </c>
      <c r="BE29" s="19" t="str">
        <f t="shared" si="87"/>
        <v/>
      </c>
      <c r="BF29" s="19" t="str">
        <f t="shared" si="88"/>
        <v/>
      </c>
      <c r="BG29" s="19" t="str">
        <f t="shared" si="13"/>
        <v/>
      </c>
      <c r="BH29" s="19" t="str">
        <f t="shared" si="14"/>
        <v/>
      </c>
      <c r="BI29" s="19" t="str">
        <f t="shared" si="15"/>
        <v/>
      </c>
      <c r="BJ29" s="19" t="str">
        <f t="shared" si="16"/>
        <v/>
      </c>
      <c r="BK29" s="19" t="str">
        <f t="shared" si="17"/>
        <v/>
      </c>
      <c r="BL29" s="19" t="str">
        <f t="shared" si="18"/>
        <v/>
      </c>
      <c r="BM29" s="19" t="str">
        <f t="shared" si="19"/>
        <v/>
      </c>
      <c r="BN29" s="19" t="str">
        <f t="shared" si="20"/>
        <v/>
      </c>
      <c r="BO29" s="19" t="str">
        <f t="shared" si="21"/>
        <v/>
      </c>
      <c r="BP29" s="19" t="str">
        <f t="shared" si="22"/>
        <v/>
      </c>
      <c r="BQ29" s="19" t="str">
        <f t="shared" si="23"/>
        <v/>
      </c>
      <c r="BR29" s="19" t="str">
        <f t="shared" si="24"/>
        <v/>
      </c>
      <c r="BS29" s="19" t="str">
        <f t="shared" si="25"/>
        <v/>
      </c>
      <c r="BT29" s="19" t="str">
        <f t="shared" si="26"/>
        <v/>
      </c>
      <c r="BU29" s="19" t="str">
        <f t="shared" si="27"/>
        <v/>
      </c>
      <c r="BV29" s="19" t="str">
        <f t="shared" si="28"/>
        <v/>
      </c>
      <c r="BW29" s="5" t="s">
        <v>81</v>
      </c>
      <c r="BX29" s="13" t="str">
        <f t="shared" si="29"/>
        <v>Yes</v>
      </c>
      <c r="BY29" s="13" t="str">
        <f t="shared" si="30"/>
        <v>Yes</v>
      </c>
      <c r="BZ29" s="13" t="str">
        <f t="shared" si="31"/>
        <v/>
      </c>
      <c r="CA29" s="13" t="str">
        <f t="shared" si="32"/>
        <v/>
      </c>
      <c r="CB29" s="13" t="str">
        <f t="shared" si="33"/>
        <v>Yes</v>
      </c>
      <c r="CC29" s="13" t="str">
        <f t="shared" si="34"/>
        <v/>
      </c>
      <c r="CD29" s="13" t="str">
        <f t="shared" si="35"/>
        <v/>
      </c>
      <c r="CE29" s="13" t="str">
        <f t="shared" si="36"/>
        <v/>
      </c>
      <c r="CF29" s="13" t="str">
        <f t="shared" si="37"/>
        <v>Yes</v>
      </c>
      <c r="CG29" s="13" t="str">
        <f t="shared" si="38"/>
        <v/>
      </c>
      <c r="CH29" s="13" t="str">
        <f t="shared" si="39"/>
        <v/>
      </c>
      <c r="CI29" s="13" t="str">
        <f t="shared" si="40"/>
        <v/>
      </c>
      <c r="CJ29" s="13" t="str">
        <f t="shared" si="41"/>
        <v/>
      </c>
      <c r="CK29" s="13" t="str">
        <f t="shared" si="42"/>
        <v/>
      </c>
      <c r="CL29" s="13" t="str">
        <f t="shared" si="43"/>
        <v>Yes</v>
      </c>
      <c r="CM29" s="13" t="str">
        <f t="shared" si="44"/>
        <v>Yes</v>
      </c>
      <c r="CN29" s="13" t="str">
        <f t="shared" si="45"/>
        <v>Yes</v>
      </c>
      <c r="CO29" s="13" t="str">
        <f t="shared" si="46"/>
        <v>Yes</v>
      </c>
      <c r="CP29" s="13" t="str">
        <f t="shared" si="47"/>
        <v>Yes</v>
      </c>
      <c r="CQ29" s="13" t="str">
        <f t="shared" si="48"/>
        <v>Yes</v>
      </c>
      <c r="CR29" s="13" t="str">
        <f t="shared" si="49"/>
        <v/>
      </c>
      <c r="CS29" s="13" t="str">
        <f t="shared" si="50"/>
        <v/>
      </c>
      <c r="CT29" s="13" t="str">
        <f t="shared" si="51"/>
        <v/>
      </c>
      <c r="CU29" s="13" t="str">
        <f t="shared" si="52"/>
        <v>Yes</v>
      </c>
      <c r="CV29" s="13" t="str">
        <f t="shared" si="53"/>
        <v>Yes</v>
      </c>
      <c r="CW29" s="13" t="str">
        <f t="shared" si="54"/>
        <v>Yes</v>
      </c>
      <c r="CX29" s="13" t="str">
        <f t="shared" si="55"/>
        <v/>
      </c>
      <c r="CY29" s="13" t="str">
        <f t="shared" si="56"/>
        <v>Yes</v>
      </c>
    </row>
    <row r="30" spans="1:103" s="7" customFormat="1" ht="35.700000000000003" customHeight="1" x14ac:dyDescent="0.55000000000000004">
      <c r="A30" s="7" t="s">
        <v>587</v>
      </c>
      <c r="B30" s="7" t="s">
        <v>575</v>
      </c>
      <c r="C30" s="5" t="s">
        <v>70</v>
      </c>
      <c r="D30" s="6" t="s">
        <v>268</v>
      </c>
      <c r="E30" s="5">
        <v>99324</v>
      </c>
      <c r="F30" s="5" t="s">
        <v>259</v>
      </c>
      <c r="G30" s="5" t="s">
        <v>307</v>
      </c>
      <c r="H30" s="5">
        <v>1</v>
      </c>
      <c r="I30" s="5" t="s">
        <v>353</v>
      </c>
      <c r="J30" s="5" t="s">
        <v>301</v>
      </c>
      <c r="K30" s="13"/>
      <c r="L30" s="13" t="str">
        <f t="shared" si="0"/>
        <v>Yes</v>
      </c>
      <c r="M30" s="13" t="str">
        <f t="shared" si="1"/>
        <v>Yes</v>
      </c>
      <c r="N30" s="13" t="str">
        <f t="shared" si="2"/>
        <v/>
      </c>
      <c r="O30" s="13" t="str">
        <f t="shared" si="3"/>
        <v/>
      </c>
      <c r="P30" s="13" t="str">
        <f t="shared" si="4"/>
        <v/>
      </c>
      <c r="Q30" s="13" t="str">
        <f t="shared" si="5"/>
        <v/>
      </c>
      <c r="R30" s="13" t="str">
        <f t="shared" si="6"/>
        <v/>
      </c>
      <c r="S30" s="13" t="str">
        <f t="shared" si="7"/>
        <v/>
      </c>
      <c r="T30" s="13" t="str">
        <f t="shared" si="8"/>
        <v>Yes</v>
      </c>
      <c r="U30" s="13" t="str">
        <f t="shared" si="9"/>
        <v/>
      </c>
      <c r="V30" s="13" t="str">
        <f t="shared" si="10"/>
        <v/>
      </c>
      <c r="W30" s="5" t="s">
        <v>352</v>
      </c>
      <c r="X30" s="5" t="s">
        <v>531</v>
      </c>
      <c r="Y30" s="19" t="str">
        <f t="shared" si="11"/>
        <v/>
      </c>
      <c r="Z30" s="19" t="str">
        <f t="shared" si="12"/>
        <v/>
      </c>
      <c r="AA30" s="19" t="str">
        <f t="shared" si="57"/>
        <v/>
      </c>
      <c r="AB30" s="19" t="str">
        <f t="shared" si="58"/>
        <v>Yes</v>
      </c>
      <c r="AC30" s="19" t="str">
        <f t="shared" si="59"/>
        <v>Yes</v>
      </c>
      <c r="AD30" s="19" t="str">
        <f t="shared" si="60"/>
        <v>Yes</v>
      </c>
      <c r="AE30" s="19" t="str">
        <f t="shared" si="61"/>
        <v>Yes</v>
      </c>
      <c r="AF30" s="19" t="str">
        <f t="shared" si="62"/>
        <v>Yes</v>
      </c>
      <c r="AG30" s="19" t="str">
        <f t="shared" si="63"/>
        <v/>
      </c>
      <c r="AH30" s="19" t="str">
        <f t="shared" si="64"/>
        <v/>
      </c>
      <c r="AI30" s="19" t="str">
        <f t="shared" si="65"/>
        <v/>
      </c>
      <c r="AJ30" s="19" t="str">
        <f t="shared" si="66"/>
        <v>Yes</v>
      </c>
      <c r="AK30" s="19" t="str">
        <f t="shared" si="67"/>
        <v>Yes</v>
      </c>
      <c r="AL30" s="19" t="str">
        <f t="shared" si="68"/>
        <v>Yes</v>
      </c>
      <c r="AM30" s="19" t="str">
        <f t="shared" si="69"/>
        <v>Yes</v>
      </c>
      <c r="AN30" s="19" t="str">
        <f t="shared" si="70"/>
        <v>Yes</v>
      </c>
      <c r="AO30" s="19" t="str">
        <f t="shared" si="71"/>
        <v/>
      </c>
      <c r="AP30" s="19" t="str">
        <f t="shared" si="72"/>
        <v/>
      </c>
      <c r="AQ30" s="19" t="str">
        <f t="shared" si="73"/>
        <v/>
      </c>
      <c r="AR30" s="19" t="str">
        <f t="shared" si="74"/>
        <v/>
      </c>
      <c r="AS30" s="19" t="str">
        <f t="shared" si="75"/>
        <v/>
      </c>
      <c r="AT30" s="19" t="str">
        <f t="shared" si="76"/>
        <v/>
      </c>
      <c r="AU30" s="19" t="str">
        <f t="shared" si="77"/>
        <v/>
      </c>
      <c r="AV30" s="19" t="str">
        <f t="shared" si="78"/>
        <v/>
      </c>
      <c r="AW30" s="19" t="str">
        <f t="shared" si="79"/>
        <v/>
      </c>
      <c r="AX30" s="19" t="str">
        <f t="shared" si="80"/>
        <v>Yes</v>
      </c>
      <c r="AY30" s="19" t="str">
        <f t="shared" si="81"/>
        <v>Yes</v>
      </c>
      <c r="AZ30" s="19" t="str">
        <f t="shared" si="82"/>
        <v>Yes</v>
      </c>
      <c r="BA30" s="19" t="str">
        <f t="shared" si="83"/>
        <v>Yes</v>
      </c>
      <c r="BB30" s="19" t="str">
        <f t="shared" si="84"/>
        <v/>
      </c>
      <c r="BC30" s="19" t="str">
        <f t="shared" si="85"/>
        <v/>
      </c>
      <c r="BD30" s="19" t="str">
        <f t="shared" si="86"/>
        <v/>
      </c>
      <c r="BE30" s="19" t="str">
        <f t="shared" si="87"/>
        <v/>
      </c>
      <c r="BF30" s="19" t="str">
        <f t="shared" si="88"/>
        <v/>
      </c>
      <c r="BG30" s="19" t="str">
        <f t="shared" si="13"/>
        <v/>
      </c>
      <c r="BH30" s="19" t="str">
        <f t="shared" si="14"/>
        <v/>
      </c>
      <c r="BI30" s="19" t="str">
        <f t="shared" si="15"/>
        <v/>
      </c>
      <c r="BJ30" s="19" t="str">
        <f t="shared" si="16"/>
        <v>Yes</v>
      </c>
      <c r="BK30" s="19" t="str">
        <f t="shared" si="17"/>
        <v>Yes</v>
      </c>
      <c r="BL30" s="19" t="str">
        <f t="shared" si="18"/>
        <v>Yes</v>
      </c>
      <c r="BM30" s="19" t="str">
        <f t="shared" si="19"/>
        <v/>
      </c>
      <c r="BN30" s="19" t="str">
        <f t="shared" si="20"/>
        <v/>
      </c>
      <c r="BO30" s="19" t="str">
        <f t="shared" si="21"/>
        <v/>
      </c>
      <c r="BP30" s="19" t="str">
        <f t="shared" si="22"/>
        <v/>
      </c>
      <c r="BQ30" s="19" t="str">
        <f t="shared" si="23"/>
        <v/>
      </c>
      <c r="BR30" s="19" t="str">
        <f t="shared" si="24"/>
        <v/>
      </c>
      <c r="BS30" s="19" t="str">
        <f t="shared" si="25"/>
        <v/>
      </c>
      <c r="BT30" s="19" t="str">
        <f t="shared" si="26"/>
        <v/>
      </c>
      <c r="BU30" s="19" t="str">
        <f t="shared" si="27"/>
        <v/>
      </c>
      <c r="BV30" s="19" t="str">
        <f t="shared" si="28"/>
        <v/>
      </c>
      <c r="BW30" s="5" t="s">
        <v>92</v>
      </c>
      <c r="BX30" s="13" t="str">
        <f t="shared" si="29"/>
        <v>Yes</v>
      </c>
      <c r="BY30" s="13" t="str">
        <f t="shared" si="30"/>
        <v>Yes</v>
      </c>
      <c r="BZ30" s="13" t="str">
        <f t="shared" si="31"/>
        <v/>
      </c>
      <c r="CA30" s="13" t="str">
        <f t="shared" si="32"/>
        <v/>
      </c>
      <c r="CB30" s="13" t="str">
        <f t="shared" si="33"/>
        <v>Yes</v>
      </c>
      <c r="CC30" s="13" t="str">
        <f t="shared" si="34"/>
        <v/>
      </c>
      <c r="CD30" s="13" t="str">
        <f t="shared" si="35"/>
        <v/>
      </c>
      <c r="CE30" s="13" t="str">
        <f t="shared" si="36"/>
        <v/>
      </c>
      <c r="CF30" s="13" t="str">
        <f t="shared" si="37"/>
        <v>Yes</v>
      </c>
      <c r="CG30" s="13" t="str">
        <f t="shared" si="38"/>
        <v/>
      </c>
      <c r="CH30" s="13" t="str">
        <f t="shared" si="39"/>
        <v/>
      </c>
      <c r="CI30" s="13" t="str">
        <f t="shared" si="40"/>
        <v>Yes</v>
      </c>
      <c r="CJ30" s="13" t="str">
        <f t="shared" si="41"/>
        <v/>
      </c>
      <c r="CK30" s="13" t="str">
        <f t="shared" si="42"/>
        <v/>
      </c>
      <c r="CL30" s="13" t="str">
        <f t="shared" si="43"/>
        <v>Yes</v>
      </c>
      <c r="CM30" s="13" t="str">
        <f t="shared" si="44"/>
        <v>Yes</v>
      </c>
      <c r="CN30" s="13" t="str">
        <f t="shared" si="45"/>
        <v>Yes</v>
      </c>
      <c r="CO30" s="13" t="str">
        <f t="shared" si="46"/>
        <v/>
      </c>
      <c r="CP30" s="13" t="str">
        <f t="shared" si="47"/>
        <v/>
      </c>
      <c r="CQ30" s="13" t="str">
        <f t="shared" si="48"/>
        <v/>
      </c>
      <c r="CR30" s="13" t="str">
        <f t="shared" si="49"/>
        <v/>
      </c>
      <c r="CS30" s="13" t="str">
        <f t="shared" si="50"/>
        <v/>
      </c>
      <c r="CT30" s="13" t="str">
        <f t="shared" si="51"/>
        <v/>
      </c>
      <c r="CU30" s="13" t="str">
        <f t="shared" si="52"/>
        <v>Yes</v>
      </c>
      <c r="CV30" s="13" t="str">
        <f t="shared" si="53"/>
        <v>Yes</v>
      </c>
      <c r="CW30" s="13" t="str">
        <f t="shared" si="54"/>
        <v/>
      </c>
      <c r="CX30" s="13" t="str">
        <f t="shared" si="55"/>
        <v/>
      </c>
      <c r="CY30" s="13" t="str">
        <f t="shared" si="56"/>
        <v>Yes</v>
      </c>
    </row>
    <row r="31" spans="1:103" s="7" customFormat="1" ht="35.700000000000003" customHeight="1" x14ac:dyDescent="0.55000000000000004">
      <c r="A31" s="7" t="s">
        <v>587</v>
      </c>
      <c r="B31" s="7" t="s">
        <v>575</v>
      </c>
      <c r="C31" s="5" t="s">
        <v>70</v>
      </c>
      <c r="D31" s="6" t="s">
        <v>110</v>
      </c>
      <c r="E31" s="5">
        <v>99325</v>
      </c>
      <c r="F31" s="5" t="s">
        <v>259</v>
      </c>
      <c r="G31" s="5" t="s">
        <v>307</v>
      </c>
      <c r="H31" s="5">
        <v>1</v>
      </c>
      <c r="I31" s="5" t="s">
        <v>355</v>
      </c>
      <c r="J31" s="5" t="s">
        <v>301</v>
      </c>
      <c r="K31" s="13"/>
      <c r="L31" s="13" t="str">
        <f t="shared" si="0"/>
        <v>Yes</v>
      </c>
      <c r="M31" s="13" t="str">
        <f t="shared" si="1"/>
        <v>Yes</v>
      </c>
      <c r="N31" s="13" t="str">
        <f t="shared" si="2"/>
        <v/>
      </c>
      <c r="O31" s="13" t="str">
        <f t="shared" si="3"/>
        <v/>
      </c>
      <c r="P31" s="13" t="str">
        <f t="shared" si="4"/>
        <v/>
      </c>
      <c r="Q31" s="13" t="str">
        <f t="shared" si="5"/>
        <v/>
      </c>
      <c r="R31" s="13" t="str">
        <f t="shared" si="6"/>
        <v/>
      </c>
      <c r="S31" s="13" t="str">
        <f t="shared" si="7"/>
        <v/>
      </c>
      <c r="T31" s="13" t="str">
        <f t="shared" si="8"/>
        <v>Yes</v>
      </c>
      <c r="U31" s="13" t="str">
        <f t="shared" si="9"/>
        <v/>
      </c>
      <c r="V31" s="13" t="str">
        <f t="shared" si="10"/>
        <v/>
      </c>
      <c r="W31" s="5" t="s">
        <v>354</v>
      </c>
      <c r="X31" s="5" t="s">
        <v>531</v>
      </c>
      <c r="Y31" s="19" t="str">
        <f t="shared" si="11"/>
        <v/>
      </c>
      <c r="Z31" s="19" t="str">
        <f t="shared" si="12"/>
        <v/>
      </c>
      <c r="AA31" s="19" t="str">
        <f t="shared" si="57"/>
        <v/>
      </c>
      <c r="AB31" s="19" t="str">
        <f t="shared" si="58"/>
        <v>Yes</v>
      </c>
      <c r="AC31" s="19" t="str">
        <f t="shared" si="59"/>
        <v>Yes</v>
      </c>
      <c r="AD31" s="19" t="str">
        <f t="shared" si="60"/>
        <v>Yes</v>
      </c>
      <c r="AE31" s="19" t="str">
        <f t="shared" si="61"/>
        <v>Yes</v>
      </c>
      <c r="AF31" s="19" t="str">
        <f t="shared" si="62"/>
        <v>Yes</v>
      </c>
      <c r="AG31" s="19" t="str">
        <f t="shared" si="63"/>
        <v/>
      </c>
      <c r="AH31" s="19" t="str">
        <f t="shared" si="64"/>
        <v/>
      </c>
      <c r="AI31" s="19" t="str">
        <f t="shared" si="65"/>
        <v/>
      </c>
      <c r="AJ31" s="19" t="str">
        <f t="shared" si="66"/>
        <v>Yes</v>
      </c>
      <c r="AK31" s="19" t="str">
        <f t="shared" si="67"/>
        <v>Yes</v>
      </c>
      <c r="AL31" s="19" t="str">
        <f t="shared" si="68"/>
        <v>Yes</v>
      </c>
      <c r="AM31" s="19" t="str">
        <f t="shared" si="69"/>
        <v>Yes</v>
      </c>
      <c r="AN31" s="19" t="str">
        <f t="shared" si="70"/>
        <v>Yes</v>
      </c>
      <c r="AO31" s="19" t="str">
        <f t="shared" si="71"/>
        <v/>
      </c>
      <c r="AP31" s="19" t="str">
        <f t="shared" si="72"/>
        <v/>
      </c>
      <c r="AQ31" s="19" t="str">
        <f t="shared" si="73"/>
        <v/>
      </c>
      <c r="AR31" s="19" t="str">
        <f t="shared" si="74"/>
        <v/>
      </c>
      <c r="AS31" s="19" t="str">
        <f t="shared" si="75"/>
        <v/>
      </c>
      <c r="AT31" s="19" t="str">
        <f t="shared" si="76"/>
        <v/>
      </c>
      <c r="AU31" s="19" t="str">
        <f t="shared" si="77"/>
        <v/>
      </c>
      <c r="AV31" s="19" t="str">
        <f t="shared" si="78"/>
        <v/>
      </c>
      <c r="AW31" s="19" t="str">
        <f t="shared" si="79"/>
        <v/>
      </c>
      <c r="AX31" s="19" t="str">
        <f t="shared" si="80"/>
        <v>Yes</v>
      </c>
      <c r="AY31" s="19" t="str">
        <f t="shared" si="81"/>
        <v>Yes</v>
      </c>
      <c r="AZ31" s="19" t="str">
        <f t="shared" si="82"/>
        <v>Yes</v>
      </c>
      <c r="BA31" s="19" t="str">
        <f t="shared" si="83"/>
        <v>Yes</v>
      </c>
      <c r="BB31" s="19" t="str">
        <f t="shared" si="84"/>
        <v/>
      </c>
      <c r="BC31" s="19" t="str">
        <f t="shared" si="85"/>
        <v/>
      </c>
      <c r="BD31" s="19" t="str">
        <f t="shared" si="86"/>
        <v/>
      </c>
      <c r="BE31" s="19" t="str">
        <f t="shared" si="87"/>
        <v/>
      </c>
      <c r="BF31" s="19" t="str">
        <f t="shared" si="88"/>
        <v/>
      </c>
      <c r="BG31" s="19" t="str">
        <f t="shared" si="13"/>
        <v/>
      </c>
      <c r="BH31" s="19" t="str">
        <f t="shared" si="14"/>
        <v/>
      </c>
      <c r="BI31" s="19" t="str">
        <f t="shared" si="15"/>
        <v/>
      </c>
      <c r="BJ31" s="19" t="str">
        <f t="shared" si="16"/>
        <v>Yes</v>
      </c>
      <c r="BK31" s="19" t="str">
        <f t="shared" si="17"/>
        <v>Yes</v>
      </c>
      <c r="BL31" s="19" t="str">
        <f t="shared" si="18"/>
        <v>Yes</v>
      </c>
      <c r="BM31" s="19" t="str">
        <f t="shared" si="19"/>
        <v/>
      </c>
      <c r="BN31" s="19" t="str">
        <f t="shared" si="20"/>
        <v/>
      </c>
      <c r="BO31" s="19" t="str">
        <f t="shared" si="21"/>
        <v/>
      </c>
      <c r="BP31" s="19" t="str">
        <f t="shared" si="22"/>
        <v/>
      </c>
      <c r="BQ31" s="19" t="str">
        <f t="shared" si="23"/>
        <v/>
      </c>
      <c r="BR31" s="19" t="str">
        <f t="shared" si="24"/>
        <v/>
      </c>
      <c r="BS31" s="19" t="str">
        <f t="shared" si="25"/>
        <v/>
      </c>
      <c r="BT31" s="19" t="str">
        <f t="shared" si="26"/>
        <v/>
      </c>
      <c r="BU31" s="19" t="str">
        <f t="shared" si="27"/>
        <v/>
      </c>
      <c r="BV31" s="19" t="str">
        <f t="shared" si="28"/>
        <v/>
      </c>
      <c r="BW31" s="5" t="s">
        <v>92</v>
      </c>
      <c r="BX31" s="13" t="str">
        <f t="shared" si="29"/>
        <v>Yes</v>
      </c>
      <c r="BY31" s="13" t="str">
        <f t="shared" si="30"/>
        <v>Yes</v>
      </c>
      <c r="BZ31" s="13" t="str">
        <f t="shared" si="31"/>
        <v/>
      </c>
      <c r="CA31" s="13" t="str">
        <f t="shared" si="32"/>
        <v/>
      </c>
      <c r="CB31" s="13" t="str">
        <f t="shared" si="33"/>
        <v>Yes</v>
      </c>
      <c r="CC31" s="13" t="str">
        <f t="shared" si="34"/>
        <v/>
      </c>
      <c r="CD31" s="13" t="str">
        <f t="shared" si="35"/>
        <v/>
      </c>
      <c r="CE31" s="13" t="str">
        <f t="shared" si="36"/>
        <v/>
      </c>
      <c r="CF31" s="13" t="str">
        <f t="shared" si="37"/>
        <v>Yes</v>
      </c>
      <c r="CG31" s="13" t="str">
        <f t="shared" si="38"/>
        <v/>
      </c>
      <c r="CH31" s="13" t="str">
        <f t="shared" si="39"/>
        <v/>
      </c>
      <c r="CI31" s="13" t="str">
        <f t="shared" si="40"/>
        <v>Yes</v>
      </c>
      <c r="CJ31" s="13" t="str">
        <f t="shared" si="41"/>
        <v/>
      </c>
      <c r="CK31" s="13" t="str">
        <f t="shared" si="42"/>
        <v/>
      </c>
      <c r="CL31" s="13" t="str">
        <f t="shared" si="43"/>
        <v>Yes</v>
      </c>
      <c r="CM31" s="13" t="str">
        <f t="shared" si="44"/>
        <v>Yes</v>
      </c>
      <c r="CN31" s="13" t="str">
        <f t="shared" si="45"/>
        <v>Yes</v>
      </c>
      <c r="CO31" s="13" t="str">
        <f t="shared" si="46"/>
        <v/>
      </c>
      <c r="CP31" s="13" t="str">
        <f t="shared" si="47"/>
        <v/>
      </c>
      <c r="CQ31" s="13" t="str">
        <f t="shared" si="48"/>
        <v/>
      </c>
      <c r="CR31" s="13" t="str">
        <f t="shared" si="49"/>
        <v/>
      </c>
      <c r="CS31" s="13" t="str">
        <f t="shared" si="50"/>
        <v/>
      </c>
      <c r="CT31" s="13" t="str">
        <f t="shared" si="51"/>
        <v/>
      </c>
      <c r="CU31" s="13" t="str">
        <f t="shared" si="52"/>
        <v>Yes</v>
      </c>
      <c r="CV31" s="13" t="str">
        <f t="shared" si="53"/>
        <v>Yes</v>
      </c>
      <c r="CW31" s="13" t="str">
        <f t="shared" si="54"/>
        <v/>
      </c>
      <c r="CX31" s="13" t="str">
        <f t="shared" si="55"/>
        <v/>
      </c>
      <c r="CY31" s="13" t="str">
        <f t="shared" si="56"/>
        <v>Yes</v>
      </c>
    </row>
    <row r="32" spans="1:103" s="7" customFormat="1" ht="35.700000000000003" customHeight="1" x14ac:dyDescent="0.55000000000000004">
      <c r="A32" s="7" t="s">
        <v>587</v>
      </c>
      <c r="B32" s="7" t="s">
        <v>575</v>
      </c>
      <c r="C32" s="5" t="s">
        <v>70</v>
      </c>
      <c r="D32" s="6" t="s">
        <v>116</v>
      </c>
      <c r="E32" s="5">
        <v>99326</v>
      </c>
      <c r="F32" s="5" t="s">
        <v>259</v>
      </c>
      <c r="G32" s="5" t="s">
        <v>307</v>
      </c>
      <c r="H32" s="5">
        <v>1</v>
      </c>
      <c r="I32" s="5" t="s">
        <v>356</v>
      </c>
      <c r="J32" s="5" t="s">
        <v>301</v>
      </c>
      <c r="K32" s="13"/>
      <c r="L32" s="13" t="str">
        <f t="shared" si="0"/>
        <v>Yes</v>
      </c>
      <c r="M32" s="13" t="str">
        <f t="shared" si="1"/>
        <v>Yes</v>
      </c>
      <c r="N32" s="13" t="str">
        <f t="shared" si="2"/>
        <v/>
      </c>
      <c r="O32" s="13" t="str">
        <f t="shared" si="3"/>
        <v/>
      </c>
      <c r="P32" s="13" t="str">
        <f t="shared" si="4"/>
        <v/>
      </c>
      <c r="Q32" s="13" t="str">
        <f t="shared" si="5"/>
        <v/>
      </c>
      <c r="R32" s="13" t="str">
        <f t="shared" si="6"/>
        <v/>
      </c>
      <c r="S32" s="13" t="str">
        <f t="shared" si="7"/>
        <v/>
      </c>
      <c r="T32" s="13" t="str">
        <f t="shared" si="8"/>
        <v>Yes</v>
      </c>
      <c r="U32" s="13" t="str">
        <f t="shared" si="9"/>
        <v/>
      </c>
      <c r="V32" s="13" t="str">
        <f t="shared" si="10"/>
        <v/>
      </c>
      <c r="W32" s="5" t="s">
        <v>354</v>
      </c>
      <c r="X32" s="5" t="s">
        <v>531</v>
      </c>
      <c r="Y32" s="19" t="str">
        <f t="shared" si="11"/>
        <v/>
      </c>
      <c r="Z32" s="19" t="str">
        <f t="shared" si="12"/>
        <v/>
      </c>
      <c r="AA32" s="19" t="str">
        <f t="shared" si="57"/>
        <v/>
      </c>
      <c r="AB32" s="19" t="str">
        <f t="shared" si="58"/>
        <v>Yes</v>
      </c>
      <c r="AC32" s="19" t="str">
        <f t="shared" si="59"/>
        <v>Yes</v>
      </c>
      <c r="AD32" s="19" t="str">
        <f t="shared" si="60"/>
        <v>Yes</v>
      </c>
      <c r="AE32" s="19" t="str">
        <f t="shared" si="61"/>
        <v>Yes</v>
      </c>
      <c r="AF32" s="19" t="str">
        <f t="shared" si="62"/>
        <v>Yes</v>
      </c>
      <c r="AG32" s="19" t="str">
        <f t="shared" si="63"/>
        <v/>
      </c>
      <c r="AH32" s="19" t="str">
        <f t="shared" si="64"/>
        <v/>
      </c>
      <c r="AI32" s="19" t="str">
        <f t="shared" si="65"/>
        <v/>
      </c>
      <c r="AJ32" s="19" t="str">
        <f t="shared" si="66"/>
        <v>Yes</v>
      </c>
      <c r="AK32" s="19" t="str">
        <f t="shared" si="67"/>
        <v>Yes</v>
      </c>
      <c r="AL32" s="19" t="str">
        <f t="shared" si="68"/>
        <v>Yes</v>
      </c>
      <c r="AM32" s="19" t="str">
        <f t="shared" si="69"/>
        <v>Yes</v>
      </c>
      <c r="AN32" s="19" t="str">
        <f t="shared" si="70"/>
        <v>Yes</v>
      </c>
      <c r="AO32" s="19" t="str">
        <f t="shared" si="71"/>
        <v/>
      </c>
      <c r="AP32" s="19" t="str">
        <f t="shared" si="72"/>
        <v/>
      </c>
      <c r="AQ32" s="19" t="str">
        <f t="shared" si="73"/>
        <v/>
      </c>
      <c r="AR32" s="19" t="str">
        <f t="shared" si="74"/>
        <v/>
      </c>
      <c r="AS32" s="19" t="str">
        <f t="shared" si="75"/>
        <v/>
      </c>
      <c r="AT32" s="19" t="str">
        <f t="shared" si="76"/>
        <v/>
      </c>
      <c r="AU32" s="19" t="str">
        <f t="shared" si="77"/>
        <v/>
      </c>
      <c r="AV32" s="19" t="str">
        <f t="shared" si="78"/>
        <v/>
      </c>
      <c r="AW32" s="19" t="str">
        <f t="shared" si="79"/>
        <v/>
      </c>
      <c r="AX32" s="19" t="str">
        <f t="shared" si="80"/>
        <v>Yes</v>
      </c>
      <c r="AY32" s="19" t="str">
        <f t="shared" si="81"/>
        <v>Yes</v>
      </c>
      <c r="AZ32" s="19" t="str">
        <f t="shared" si="82"/>
        <v>Yes</v>
      </c>
      <c r="BA32" s="19" t="str">
        <f t="shared" si="83"/>
        <v>Yes</v>
      </c>
      <c r="BB32" s="19" t="str">
        <f t="shared" si="84"/>
        <v/>
      </c>
      <c r="BC32" s="19" t="str">
        <f t="shared" si="85"/>
        <v/>
      </c>
      <c r="BD32" s="19" t="str">
        <f t="shared" si="86"/>
        <v/>
      </c>
      <c r="BE32" s="19" t="str">
        <f t="shared" si="87"/>
        <v/>
      </c>
      <c r="BF32" s="19" t="str">
        <f t="shared" si="88"/>
        <v/>
      </c>
      <c r="BG32" s="19" t="str">
        <f t="shared" si="13"/>
        <v/>
      </c>
      <c r="BH32" s="19" t="str">
        <f t="shared" si="14"/>
        <v/>
      </c>
      <c r="BI32" s="19" t="str">
        <f t="shared" si="15"/>
        <v/>
      </c>
      <c r="BJ32" s="19" t="str">
        <f t="shared" si="16"/>
        <v>Yes</v>
      </c>
      <c r="BK32" s="19" t="str">
        <f t="shared" si="17"/>
        <v>Yes</v>
      </c>
      <c r="BL32" s="19" t="str">
        <f t="shared" si="18"/>
        <v>Yes</v>
      </c>
      <c r="BM32" s="19" t="str">
        <f t="shared" si="19"/>
        <v/>
      </c>
      <c r="BN32" s="19" t="str">
        <f t="shared" si="20"/>
        <v/>
      </c>
      <c r="BO32" s="19" t="str">
        <f t="shared" si="21"/>
        <v/>
      </c>
      <c r="BP32" s="19" t="str">
        <f t="shared" si="22"/>
        <v/>
      </c>
      <c r="BQ32" s="19" t="str">
        <f t="shared" si="23"/>
        <v/>
      </c>
      <c r="BR32" s="19" t="str">
        <f t="shared" si="24"/>
        <v/>
      </c>
      <c r="BS32" s="19" t="str">
        <f t="shared" si="25"/>
        <v/>
      </c>
      <c r="BT32" s="19" t="str">
        <f t="shared" si="26"/>
        <v/>
      </c>
      <c r="BU32" s="19" t="str">
        <f t="shared" si="27"/>
        <v/>
      </c>
      <c r="BV32" s="19" t="str">
        <f t="shared" si="28"/>
        <v/>
      </c>
      <c r="BW32" s="5" t="s">
        <v>92</v>
      </c>
      <c r="BX32" s="13" t="str">
        <f t="shared" si="29"/>
        <v>Yes</v>
      </c>
      <c r="BY32" s="13" t="str">
        <f t="shared" si="30"/>
        <v>Yes</v>
      </c>
      <c r="BZ32" s="13" t="str">
        <f t="shared" si="31"/>
        <v/>
      </c>
      <c r="CA32" s="13" t="str">
        <f t="shared" si="32"/>
        <v/>
      </c>
      <c r="CB32" s="13" t="str">
        <f t="shared" si="33"/>
        <v>Yes</v>
      </c>
      <c r="CC32" s="13" t="str">
        <f t="shared" si="34"/>
        <v/>
      </c>
      <c r="CD32" s="13" t="str">
        <f t="shared" si="35"/>
        <v/>
      </c>
      <c r="CE32" s="13" t="str">
        <f t="shared" si="36"/>
        <v/>
      </c>
      <c r="CF32" s="13" t="str">
        <f t="shared" si="37"/>
        <v>Yes</v>
      </c>
      <c r="CG32" s="13" t="str">
        <f t="shared" si="38"/>
        <v/>
      </c>
      <c r="CH32" s="13" t="str">
        <f t="shared" si="39"/>
        <v/>
      </c>
      <c r="CI32" s="13" t="str">
        <f t="shared" si="40"/>
        <v>Yes</v>
      </c>
      <c r="CJ32" s="13" t="str">
        <f t="shared" si="41"/>
        <v/>
      </c>
      <c r="CK32" s="13" t="str">
        <f t="shared" si="42"/>
        <v/>
      </c>
      <c r="CL32" s="13" t="str">
        <f t="shared" si="43"/>
        <v>Yes</v>
      </c>
      <c r="CM32" s="13" t="str">
        <f t="shared" si="44"/>
        <v>Yes</v>
      </c>
      <c r="CN32" s="13" t="str">
        <f t="shared" si="45"/>
        <v>Yes</v>
      </c>
      <c r="CO32" s="13" t="str">
        <f t="shared" si="46"/>
        <v/>
      </c>
      <c r="CP32" s="13" t="str">
        <f t="shared" si="47"/>
        <v/>
      </c>
      <c r="CQ32" s="13" t="str">
        <f t="shared" si="48"/>
        <v/>
      </c>
      <c r="CR32" s="13" t="str">
        <f t="shared" si="49"/>
        <v/>
      </c>
      <c r="CS32" s="13" t="str">
        <f t="shared" si="50"/>
        <v/>
      </c>
      <c r="CT32" s="13" t="str">
        <f t="shared" si="51"/>
        <v/>
      </c>
      <c r="CU32" s="13" t="str">
        <f t="shared" si="52"/>
        <v>Yes</v>
      </c>
      <c r="CV32" s="13" t="str">
        <f t="shared" si="53"/>
        <v>Yes</v>
      </c>
      <c r="CW32" s="13" t="str">
        <f t="shared" si="54"/>
        <v/>
      </c>
      <c r="CX32" s="13" t="str">
        <f t="shared" si="55"/>
        <v/>
      </c>
      <c r="CY32" s="13" t="str">
        <f t="shared" si="56"/>
        <v>Yes</v>
      </c>
    </row>
    <row r="33" spans="1:103" s="7" customFormat="1" ht="35.700000000000003" customHeight="1" x14ac:dyDescent="0.55000000000000004">
      <c r="A33" s="7" t="s">
        <v>587</v>
      </c>
      <c r="B33" s="7" t="s">
        <v>575</v>
      </c>
      <c r="C33" s="5" t="s">
        <v>70</v>
      </c>
      <c r="D33" s="6" t="s">
        <v>127</v>
      </c>
      <c r="E33" s="5">
        <v>99327</v>
      </c>
      <c r="F33" s="5" t="s">
        <v>259</v>
      </c>
      <c r="G33" s="5" t="s">
        <v>307</v>
      </c>
      <c r="H33" s="5">
        <v>1</v>
      </c>
      <c r="I33" s="5" t="s">
        <v>358</v>
      </c>
      <c r="J33" s="5" t="s">
        <v>301</v>
      </c>
      <c r="K33" s="13"/>
      <c r="L33" s="13" t="str">
        <f t="shared" si="0"/>
        <v>Yes</v>
      </c>
      <c r="M33" s="13" t="str">
        <f t="shared" si="1"/>
        <v>Yes</v>
      </c>
      <c r="N33" s="13" t="str">
        <f t="shared" si="2"/>
        <v/>
      </c>
      <c r="O33" s="13" t="str">
        <f t="shared" si="3"/>
        <v/>
      </c>
      <c r="P33" s="13" t="str">
        <f t="shared" si="4"/>
        <v/>
      </c>
      <c r="Q33" s="13" t="str">
        <f t="shared" si="5"/>
        <v/>
      </c>
      <c r="R33" s="13" t="str">
        <f t="shared" si="6"/>
        <v/>
      </c>
      <c r="S33" s="13" t="str">
        <f t="shared" si="7"/>
        <v/>
      </c>
      <c r="T33" s="13" t="str">
        <f t="shared" si="8"/>
        <v>Yes</v>
      </c>
      <c r="U33" s="13" t="str">
        <f t="shared" si="9"/>
        <v/>
      </c>
      <c r="V33" s="13" t="str">
        <f t="shared" si="10"/>
        <v/>
      </c>
      <c r="W33" s="5" t="s">
        <v>357</v>
      </c>
      <c r="X33" s="5" t="s">
        <v>532</v>
      </c>
      <c r="Y33" s="19" t="str">
        <f t="shared" si="11"/>
        <v/>
      </c>
      <c r="Z33" s="19" t="str">
        <f t="shared" si="12"/>
        <v/>
      </c>
      <c r="AA33" s="19" t="str">
        <f t="shared" si="57"/>
        <v/>
      </c>
      <c r="AB33" s="19" t="str">
        <f t="shared" si="58"/>
        <v>Yes</v>
      </c>
      <c r="AC33" s="19" t="str">
        <f t="shared" si="59"/>
        <v>Yes</v>
      </c>
      <c r="AD33" s="19" t="str">
        <f t="shared" si="60"/>
        <v>Yes</v>
      </c>
      <c r="AE33" s="19" t="str">
        <f t="shared" si="61"/>
        <v>Yes</v>
      </c>
      <c r="AF33" s="19" t="str">
        <f t="shared" si="62"/>
        <v>Yes</v>
      </c>
      <c r="AG33" s="19" t="str">
        <f t="shared" si="63"/>
        <v/>
      </c>
      <c r="AH33" s="19" t="str">
        <f t="shared" si="64"/>
        <v/>
      </c>
      <c r="AI33" s="19" t="str">
        <f t="shared" si="65"/>
        <v/>
      </c>
      <c r="AJ33" s="19" t="str">
        <f t="shared" si="66"/>
        <v>Yes</v>
      </c>
      <c r="AK33" s="19" t="str">
        <f t="shared" si="67"/>
        <v>Yes</v>
      </c>
      <c r="AL33" s="19" t="str">
        <f t="shared" si="68"/>
        <v>Yes</v>
      </c>
      <c r="AM33" s="19" t="str">
        <f t="shared" si="69"/>
        <v>Yes</v>
      </c>
      <c r="AN33" s="19" t="str">
        <f t="shared" si="70"/>
        <v>Yes</v>
      </c>
      <c r="AO33" s="19" t="str">
        <f t="shared" si="71"/>
        <v/>
      </c>
      <c r="AP33" s="19" t="str">
        <f t="shared" si="72"/>
        <v/>
      </c>
      <c r="AQ33" s="19" t="str">
        <f t="shared" si="73"/>
        <v/>
      </c>
      <c r="AR33" s="19" t="str">
        <f t="shared" si="74"/>
        <v/>
      </c>
      <c r="AS33" s="19" t="str">
        <f t="shared" si="75"/>
        <v/>
      </c>
      <c r="AT33" s="19" t="str">
        <f t="shared" si="76"/>
        <v/>
      </c>
      <c r="AU33" s="19" t="str">
        <f t="shared" si="77"/>
        <v/>
      </c>
      <c r="AV33" s="19" t="str">
        <f t="shared" si="78"/>
        <v/>
      </c>
      <c r="AW33" s="19" t="str">
        <f t="shared" si="79"/>
        <v/>
      </c>
      <c r="AX33" s="19" t="str">
        <f t="shared" si="80"/>
        <v>Yes</v>
      </c>
      <c r="AY33" s="19" t="str">
        <f t="shared" si="81"/>
        <v>Yes</v>
      </c>
      <c r="AZ33" s="19" t="str">
        <f t="shared" si="82"/>
        <v>Yes</v>
      </c>
      <c r="BA33" s="19" t="str">
        <f t="shared" si="83"/>
        <v>Yes</v>
      </c>
      <c r="BB33" s="19" t="str">
        <f t="shared" si="84"/>
        <v/>
      </c>
      <c r="BC33" s="19" t="str">
        <f t="shared" si="85"/>
        <v/>
      </c>
      <c r="BD33" s="19" t="str">
        <f t="shared" si="86"/>
        <v/>
      </c>
      <c r="BE33" s="19" t="str">
        <f t="shared" si="87"/>
        <v/>
      </c>
      <c r="BF33" s="19" t="str">
        <f t="shared" si="88"/>
        <v/>
      </c>
      <c r="BG33" s="19" t="str">
        <f t="shared" si="13"/>
        <v/>
      </c>
      <c r="BH33" s="19" t="str">
        <f t="shared" si="14"/>
        <v/>
      </c>
      <c r="BI33" s="19" t="str">
        <f t="shared" si="15"/>
        <v/>
      </c>
      <c r="BJ33" s="19" t="str">
        <f t="shared" si="16"/>
        <v>Yes</v>
      </c>
      <c r="BK33" s="19" t="str">
        <f t="shared" si="17"/>
        <v/>
      </c>
      <c r="BL33" s="19" t="str">
        <f t="shared" si="18"/>
        <v/>
      </c>
      <c r="BM33" s="19" t="str">
        <f t="shared" si="19"/>
        <v/>
      </c>
      <c r="BN33" s="19" t="str">
        <f t="shared" si="20"/>
        <v/>
      </c>
      <c r="BO33" s="19" t="str">
        <f t="shared" si="21"/>
        <v/>
      </c>
      <c r="BP33" s="19" t="str">
        <f t="shared" si="22"/>
        <v/>
      </c>
      <c r="BQ33" s="19" t="str">
        <f t="shared" si="23"/>
        <v/>
      </c>
      <c r="BR33" s="19" t="str">
        <f t="shared" si="24"/>
        <v/>
      </c>
      <c r="BS33" s="19" t="str">
        <f t="shared" si="25"/>
        <v/>
      </c>
      <c r="BT33" s="19" t="str">
        <f t="shared" si="26"/>
        <v/>
      </c>
      <c r="BU33" s="19" t="str">
        <f t="shared" si="27"/>
        <v/>
      </c>
      <c r="BV33" s="19" t="str">
        <f t="shared" si="28"/>
        <v/>
      </c>
      <c r="BW33" s="5" t="s">
        <v>92</v>
      </c>
      <c r="BX33" s="13" t="str">
        <f t="shared" si="29"/>
        <v>Yes</v>
      </c>
      <c r="BY33" s="13" t="str">
        <f t="shared" si="30"/>
        <v>Yes</v>
      </c>
      <c r="BZ33" s="13" t="str">
        <f t="shared" si="31"/>
        <v/>
      </c>
      <c r="CA33" s="13" t="str">
        <f t="shared" si="32"/>
        <v/>
      </c>
      <c r="CB33" s="13" t="str">
        <f t="shared" si="33"/>
        <v>Yes</v>
      </c>
      <c r="CC33" s="13" t="str">
        <f t="shared" si="34"/>
        <v/>
      </c>
      <c r="CD33" s="13" t="str">
        <f t="shared" si="35"/>
        <v/>
      </c>
      <c r="CE33" s="13" t="str">
        <f t="shared" si="36"/>
        <v/>
      </c>
      <c r="CF33" s="13" t="str">
        <f t="shared" si="37"/>
        <v>Yes</v>
      </c>
      <c r="CG33" s="13" t="str">
        <f t="shared" si="38"/>
        <v/>
      </c>
      <c r="CH33" s="13" t="str">
        <f t="shared" si="39"/>
        <v/>
      </c>
      <c r="CI33" s="13" t="str">
        <f t="shared" si="40"/>
        <v>Yes</v>
      </c>
      <c r="CJ33" s="13" t="str">
        <f t="shared" si="41"/>
        <v/>
      </c>
      <c r="CK33" s="13" t="str">
        <f t="shared" si="42"/>
        <v/>
      </c>
      <c r="CL33" s="13" t="str">
        <f t="shared" si="43"/>
        <v>Yes</v>
      </c>
      <c r="CM33" s="13" t="str">
        <f t="shared" si="44"/>
        <v>Yes</v>
      </c>
      <c r="CN33" s="13" t="str">
        <f t="shared" si="45"/>
        <v>Yes</v>
      </c>
      <c r="CO33" s="13" t="str">
        <f t="shared" si="46"/>
        <v/>
      </c>
      <c r="CP33" s="13" t="str">
        <f t="shared" si="47"/>
        <v/>
      </c>
      <c r="CQ33" s="13" t="str">
        <f t="shared" si="48"/>
        <v/>
      </c>
      <c r="CR33" s="13" t="str">
        <f t="shared" si="49"/>
        <v/>
      </c>
      <c r="CS33" s="13" t="str">
        <f t="shared" si="50"/>
        <v/>
      </c>
      <c r="CT33" s="13" t="str">
        <f t="shared" si="51"/>
        <v/>
      </c>
      <c r="CU33" s="13" t="str">
        <f t="shared" si="52"/>
        <v>Yes</v>
      </c>
      <c r="CV33" s="13" t="str">
        <f t="shared" si="53"/>
        <v>Yes</v>
      </c>
      <c r="CW33" s="13" t="str">
        <f t="shared" si="54"/>
        <v/>
      </c>
      <c r="CX33" s="13" t="str">
        <f t="shared" si="55"/>
        <v/>
      </c>
      <c r="CY33" s="13" t="str">
        <f t="shared" si="56"/>
        <v>Yes</v>
      </c>
    </row>
    <row r="34" spans="1:103" s="7" customFormat="1" ht="35.700000000000003" customHeight="1" x14ac:dyDescent="0.55000000000000004">
      <c r="A34" s="7" t="s">
        <v>587</v>
      </c>
      <c r="B34" s="7" t="s">
        <v>575</v>
      </c>
      <c r="C34" s="5" t="s">
        <v>70</v>
      </c>
      <c r="D34" s="6" t="s">
        <v>133</v>
      </c>
      <c r="E34" s="5">
        <v>99328</v>
      </c>
      <c r="F34" s="5" t="s">
        <v>259</v>
      </c>
      <c r="G34" s="5" t="s">
        <v>307</v>
      </c>
      <c r="H34" s="5">
        <v>1</v>
      </c>
      <c r="I34" s="5" t="s">
        <v>359</v>
      </c>
      <c r="J34" s="5" t="s">
        <v>301</v>
      </c>
      <c r="K34" s="13"/>
      <c r="L34" s="13" t="str">
        <f t="shared" si="0"/>
        <v>Yes</v>
      </c>
      <c r="M34" s="13" t="str">
        <f t="shared" si="1"/>
        <v>Yes</v>
      </c>
      <c r="N34" s="13" t="str">
        <f t="shared" si="2"/>
        <v/>
      </c>
      <c r="O34" s="13" t="str">
        <f t="shared" si="3"/>
        <v/>
      </c>
      <c r="P34" s="13" t="str">
        <f t="shared" si="4"/>
        <v/>
      </c>
      <c r="Q34" s="13" t="str">
        <f t="shared" si="5"/>
        <v/>
      </c>
      <c r="R34" s="13" t="str">
        <f t="shared" si="6"/>
        <v/>
      </c>
      <c r="S34" s="13" t="str">
        <f t="shared" si="7"/>
        <v/>
      </c>
      <c r="T34" s="13" t="str">
        <f t="shared" si="8"/>
        <v>Yes</v>
      </c>
      <c r="U34" s="13" t="str">
        <f t="shared" si="9"/>
        <v/>
      </c>
      <c r="V34" s="13" t="str">
        <f t="shared" si="10"/>
        <v/>
      </c>
      <c r="W34" s="5" t="s">
        <v>352</v>
      </c>
      <c r="X34" s="5" t="s">
        <v>533</v>
      </c>
      <c r="Y34" s="19" t="str">
        <f t="shared" si="11"/>
        <v/>
      </c>
      <c r="Z34" s="19" t="str">
        <f t="shared" si="12"/>
        <v/>
      </c>
      <c r="AA34" s="19" t="str">
        <f t="shared" si="57"/>
        <v/>
      </c>
      <c r="AB34" s="19" t="str">
        <f t="shared" si="58"/>
        <v>Yes</v>
      </c>
      <c r="AC34" s="19" t="str">
        <f t="shared" si="59"/>
        <v>Yes</v>
      </c>
      <c r="AD34" s="19" t="str">
        <f t="shared" si="60"/>
        <v>Yes</v>
      </c>
      <c r="AE34" s="19" t="str">
        <f t="shared" si="61"/>
        <v>Yes</v>
      </c>
      <c r="AF34" s="19" t="str">
        <f t="shared" si="62"/>
        <v>Yes</v>
      </c>
      <c r="AG34" s="19" t="str">
        <f t="shared" si="63"/>
        <v/>
      </c>
      <c r="AH34" s="19" t="str">
        <f t="shared" si="64"/>
        <v/>
      </c>
      <c r="AI34" s="19" t="str">
        <f t="shared" si="65"/>
        <v/>
      </c>
      <c r="AJ34" s="19" t="str">
        <f t="shared" si="66"/>
        <v>Yes</v>
      </c>
      <c r="AK34" s="19" t="str">
        <f t="shared" si="67"/>
        <v>Yes</v>
      </c>
      <c r="AL34" s="19" t="str">
        <f t="shared" si="68"/>
        <v>Yes</v>
      </c>
      <c r="AM34" s="19" t="str">
        <f t="shared" si="69"/>
        <v>Yes</v>
      </c>
      <c r="AN34" s="19" t="str">
        <f t="shared" si="70"/>
        <v>Yes</v>
      </c>
      <c r="AO34" s="19" t="str">
        <f t="shared" si="71"/>
        <v/>
      </c>
      <c r="AP34" s="19" t="str">
        <f t="shared" si="72"/>
        <v/>
      </c>
      <c r="AQ34" s="19" t="str">
        <f t="shared" si="73"/>
        <v/>
      </c>
      <c r="AR34" s="19" t="str">
        <f t="shared" si="74"/>
        <v/>
      </c>
      <c r="AS34" s="19" t="str">
        <f t="shared" si="75"/>
        <v/>
      </c>
      <c r="AT34" s="19" t="str">
        <f t="shared" si="76"/>
        <v/>
      </c>
      <c r="AU34" s="19" t="str">
        <f t="shared" si="77"/>
        <v/>
      </c>
      <c r="AV34" s="19" t="str">
        <f t="shared" si="78"/>
        <v/>
      </c>
      <c r="AW34" s="19" t="str">
        <f t="shared" si="79"/>
        <v/>
      </c>
      <c r="AX34" s="19" t="str">
        <f t="shared" si="80"/>
        <v>Yes</v>
      </c>
      <c r="AY34" s="19" t="str">
        <f t="shared" si="81"/>
        <v>Yes</v>
      </c>
      <c r="AZ34" s="19" t="str">
        <f t="shared" si="82"/>
        <v>Yes</v>
      </c>
      <c r="BA34" s="19" t="str">
        <f t="shared" si="83"/>
        <v>Yes</v>
      </c>
      <c r="BB34" s="19" t="str">
        <f t="shared" si="84"/>
        <v/>
      </c>
      <c r="BC34" s="19" t="str">
        <f t="shared" si="85"/>
        <v/>
      </c>
      <c r="BD34" s="19" t="str">
        <f t="shared" si="86"/>
        <v/>
      </c>
      <c r="BE34" s="19" t="str">
        <f t="shared" si="87"/>
        <v/>
      </c>
      <c r="BF34" s="19" t="str">
        <f t="shared" si="88"/>
        <v/>
      </c>
      <c r="BG34" s="19" t="str">
        <f t="shared" si="13"/>
        <v/>
      </c>
      <c r="BH34" s="19" t="str">
        <f t="shared" si="14"/>
        <v/>
      </c>
      <c r="BI34" s="19" t="str">
        <f t="shared" si="15"/>
        <v/>
      </c>
      <c r="BJ34" s="19" t="str">
        <f t="shared" si="16"/>
        <v>Yes</v>
      </c>
      <c r="BK34" s="19" t="str">
        <f t="shared" si="17"/>
        <v>Yes</v>
      </c>
      <c r="BL34" s="19" t="str">
        <f t="shared" si="18"/>
        <v>Yes</v>
      </c>
      <c r="BM34" s="19" t="str">
        <f t="shared" si="19"/>
        <v/>
      </c>
      <c r="BN34" s="19" t="str">
        <f t="shared" si="20"/>
        <v/>
      </c>
      <c r="BO34" s="19" t="str">
        <f t="shared" si="21"/>
        <v/>
      </c>
      <c r="BP34" s="19" t="str">
        <f t="shared" si="22"/>
        <v/>
      </c>
      <c r="BQ34" s="19" t="str">
        <f t="shared" si="23"/>
        <v/>
      </c>
      <c r="BR34" s="19" t="str">
        <f t="shared" si="24"/>
        <v/>
      </c>
      <c r="BS34" s="19" t="str">
        <f t="shared" si="25"/>
        <v/>
      </c>
      <c r="BT34" s="19" t="str">
        <f t="shared" si="26"/>
        <v/>
      </c>
      <c r="BU34" s="19" t="str">
        <f t="shared" si="27"/>
        <v/>
      </c>
      <c r="BV34" s="19" t="str">
        <f t="shared" si="28"/>
        <v/>
      </c>
      <c r="BW34" s="5" t="s">
        <v>92</v>
      </c>
      <c r="BX34" s="13" t="str">
        <f t="shared" si="29"/>
        <v>Yes</v>
      </c>
      <c r="BY34" s="13" t="str">
        <f t="shared" si="30"/>
        <v>Yes</v>
      </c>
      <c r="BZ34" s="13" t="str">
        <f t="shared" si="31"/>
        <v/>
      </c>
      <c r="CA34" s="13" t="str">
        <f t="shared" si="32"/>
        <v/>
      </c>
      <c r="CB34" s="13" t="str">
        <f t="shared" si="33"/>
        <v>Yes</v>
      </c>
      <c r="CC34" s="13" t="str">
        <f t="shared" si="34"/>
        <v/>
      </c>
      <c r="CD34" s="13" t="str">
        <f t="shared" si="35"/>
        <v/>
      </c>
      <c r="CE34" s="13" t="str">
        <f t="shared" si="36"/>
        <v/>
      </c>
      <c r="CF34" s="13" t="str">
        <f t="shared" si="37"/>
        <v>Yes</v>
      </c>
      <c r="CG34" s="13" t="str">
        <f t="shared" si="38"/>
        <v/>
      </c>
      <c r="CH34" s="13" t="str">
        <f t="shared" si="39"/>
        <v/>
      </c>
      <c r="CI34" s="13" t="str">
        <f t="shared" si="40"/>
        <v>Yes</v>
      </c>
      <c r="CJ34" s="13" t="str">
        <f t="shared" si="41"/>
        <v/>
      </c>
      <c r="CK34" s="13" t="str">
        <f t="shared" si="42"/>
        <v/>
      </c>
      <c r="CL34" s="13" t="str">
        <f t="shared" si="43"/>
        <v>Yes</v>
      </c>
      <c r="CM34" s="13" t="str">
        <f t="shared" si="44"/>
        <v>Yes</v>
      </c>
      <c r="CN34" s="13" t="str">
        <f t="shared" si="45"/>
        <v>Yes</v>
      </c>
      <c r="CO34" s="13" t="str">
        <f t="shared" si="46"/>
        <v/>
      </c>
      <c r="CP34" s="13" t="str">
        <f t="shared" si="47"/>
        <v/>
      </c>
      <c r="CQ34" s="13" t="str">
        <f t="shared" si="48"/>
        <v/>
      </c>
      <c r="CR34" s="13" t="str">
        <f t="shared" si="49"/>
        <v/>
      </c>
      <c r="CS34" s="13" t="str">
        <f t="shared" si="50"/>
        <v/>
      </c>
      <c r="CT34" s="13" t="str">
        <f t="shared" si="51"/>
        <v/>
      </c>
      <c r="CU34" s="13" t="str">
        <f t="shared" si="52"/>
        <v>Yes</v>
      </c>
      <c r="CV34" s="13" t="str">
        <f t="shared" si="53"/>
        <v>Yes</v>
      </c>
      <c r="CW34" s="13" t="str">
        <f t="shared" si="54"/>
        <v/>
      </c>
      <c r="CX34" s="13" t="str">
        <f t="shared" si="55"/>
        <v/>
      </c>
      <c r="CY34" s="13" t="str">
        <f t="shared" si="56"/>
        <v>Yes</v>
      </c>
    </row>
    <row r="35" spans="1:103" s="7" customFormat="1" ht="35.700000000000003" customHeight="1" x14ac:dyDescent="0.55000000000000004">
      <c r="A35" s="7" t="s">
        <v>587</v>
      </c>
      <c r="B35" s="7" t="s">
        <v>575</v>
      </c>
      <c r="C35" s="5" t="s">
        <v>70</v>
      </c>
      <c r="D35" s="6" t="s">
        <v>91</v>
      </c>
      <c r="E35" s="5">
        <v>99334</v>
      </c>
      <c r="F35" s="5" t="s">
        <v>259</v>
      </c>
      <c r="G35" s="5" t="s">
        <v>307</v>
      </c>
      <c r="H35" s="5">
        <v>1</v>
      </c>
      <c r="I35" s="5" t="s">
        <v>360</v>
      </c>
      <c r="J35" s="5" t="s">
        <v>301</v>
      </c>
      <c r="K35" s="13"/>
      <c r="L35" s="13" t="str">
        <f t="shared" ref="L35:L66" si="89">IF(ISNUMBER(SEARCH("LP",$F35))=TRUE,"Yes","")</f>
        <v>Yes</v>
      </c>
      <c r="M35" s="13" t="str">
        <f t="shared" ref="M35:M66" si="90">IF(ISNUMBER(SEARCH("PA",$F35))=TRUE,"Yes","")</f>
        <v>Yes</v>
      </c>
      <c r="N35" s="13" t="str">
        <f t="shared" ref="N35:N66" si="91">IF(ISNUMBER(SEARCH("Pharm",$F35))=TRUE,"Yes","")</f>
        <v/>
      </c>
      <c r="O35" s="13" t="str">
        <f t="shared" ref="O35:O66" si="92">IF(ISNUMBER(SEARCH("Psy",$F35))=TRUE,"Yes","")</f>
        <v/>
      </c>
      <c r="P35" s="13" t="str">
        <f t="shared" ref="P35:P66" si="93">IF(ISNUMBER(SEARCH("LCSW",$F35))=TRUE,"Yes","")</f>
        <v/>
      </c>
      <c r="Q35" s="13" t="str">
        <f t="shared" ref="Q35:Q66" si="94">IF(ISNUMBER(SEARCH("MFT",$F35))=TRUE,"Yes","")</f>
        <v/>
      </c>
      <c r="R35" s="13" t="str">
        <f t="shared" ref="R35:R66" si="95">IF(ISNUMBER(SEARCH("LPCC",$F35))=TRUE,"Yes","")</f>
        <v/>
      </c>
      <c r="S35" s="13" t="str">
        <f t="shared" ref="S35:S66" si="96">IF(ISNUMBER(SEARCH("RN",$F35))=TRUE,"Yes","")</f>
        <v/>
      </c>
      <c r="T35" s="13" t="str">
        <f t="shared" ref="T35:T66" si="97">IF(ISNUMBER(SEARCH("NP",$F35))=TRUE,"Yes","")</f>
        <v>Yes</v>
      </c>
      <c r="U35" s="13" t="str">
        <f t="shared" ref="U35:U66" si="98">IF(ISNUMBER(SEARCH("AOD",$F35))=TRUE,"Yes","")</f>
        <v/>
      </c>
      <c r="V35" s="13" t="str">
        <f t="shared" ref="V35:V66" si="99">IF(ISNUMBER(SEARCH("Peers",$F35))=TRUE,"Yes","")</f>
        <v/>
      </c>
      <c r="W35" s="5" t="s">
        <v>352</v>
      </c>
      <c r="X35" s="5" t="s">
        <v>531</v>
      </c>
      <c r="Y35" s="19" t="str">
        <f t="shared" si="11"/>
        <v/>
      </c>
      <c r="Z35" s="19" t="str">
        <f t="shared" si="12"/>
        <v/>
      </c>
      <c r="AA35" s="19" t="str">
        <f t="shared" si="57"/>
        <v/>
      </c>
      <c r="AB35" s="19" t="str">
        <f t="shared" si="58"/>
        <v>Yes</v>
      </c>
      <c r="AC35" s="19" t="str">
        <f t="shared" si="59"/>
        <v>Yes</v>
      </c>
      <c r="AD35" s="19" t="str">
        <f t="shared" si="60"/>
        <v>Yes</v>
      </c>
      <c r="AE35" s="19" t="str">
        <f t="shared" si="61"/>
        <v>Yes</v>
      </c>
      <c r="AF35" s="19" t="str">
        <f t="shared" si="62"/>
        <v>Yes</v>
      </c>
      <c r="AG35" s="19" t="str">
        <f t="shared" si="63"/>
        <v/>
      </c>
      <c r="AH35" s="19" t="str">
        <f t="shared" si="64"/>
        <v/>
      </c>
      <c r="AI35" s="19" t="str">
        <f t="shared" si="65"/>
        <v/>
      </c>
      <c r="AJ35" s="19" t="str">
        <f t="shared" si="66"/>
        <v>Yes</v>
      </c>
      <c r="AK35" s="19" t="str">
        <f t="shared" si="67"/>
        <v>Yes</v>
      </c>
      <c r="AL35" s="19" t="str">
        <f t="shared" si="68"/>
        <v>Yes</v>
      </c>
      <c r="AM35" s="19" t="str">
        <f t="shared" si="69"/>
        <v>Yes</v>
      </c>
      <c r="AN35" s="19" t="str">
        <f t="shared" si="70"/>
        <v>Yes</v>
      </c>
      <c r="AO35" s="19" t="str">
        <f t="shared" si="71"/>
        <v/>
      </c>
      <c r="AP35" s="19" t="str">
        <f t="shared" si="72"/>
        <v/>
      </c>
      <c r="AQ35" s="19" t="str">
        <f t="shared" si="73"/>
        <v/>
      </c>
      <c r="AR35" s="19" t="str">
        <f t="shared" si="74"/>
        <v/>
      </c>
      <c r="AS35" s="19" t="str">
        <f t="shared" si="75"/>
        <v/>
      </c>
      <c r="AT35" s="19" t="str">
        <f t="shared" si="76"/>
        <v/>
      </c>
      <c r="AU35" s="19" t="str">
        <f t="shared" si="77"/>
        <v/>
      </c>
      <c r="AV35" s="19" t="str">
        <f t="shared" si="78"/>
        <v/>
      </c>
      <c r="AW35" s="19" t="str">
        <f t="shared" si="79"/>
        <v/>
      </c>
      <c r="AX35" s="19" t="str">
        <f t="shared" si="80"/>
        <v>Yes</v>
      </c>
      <c r="AY35" s="19" t="str">
        <f t="shared" si="81"/>
        <v>Yes</v>
      </c>
      <c r="AZ35" s="19" t="str">
        <f t="shared" si="82"/>
        <v>Yes</v>
      </c>
      <c r="BA35" s="19" t="str">
        <f t="shared" si="83"/>
        <v>Yes</v>
      </c>
      <c r="BB35" s="19" t="str">
        <f t="shared" si="84"/>
        <v/>
      </c>
      <c r="BC35" s="19" t="str">
        <f t="shared" si="85"/>
        <v/>
      </c>
      <c r="BD35" s="19" t="str">
        <f t="shared" si="86"/>
        <v/>
      </c>
      <c r="BE35" s="19" t="str">
        <f t="shared" si="87"/>
        <v/>
      </c>
      <c r="BF35" s="19" t="str">
        <f t="shared" si="88"/>
        <v/>
      </c>
      <c r="BG35" s="19" t="str">
        <f t="shared" si="13"/>
        <v/>
      </c>
      <c r="BH35" s="19" t="str">
        <f t="shared" si="14"/>
        <v/>
      </c>
      <c r="BI35" s="19" t="str">
        <f t="shared" si="15"/>
        <v/>
      </c>
      <c r="BJ35" s="19" t="str">
        <f t="shared" si="16"/>
        <v>Yes</v>
      </c>
      <c r="BK35" s="19" t="str">
        <f t="shared" si="17"/>
        <v>Yes</v>
      </c>
      <c r="BL35" s="19" t="str">
        <f t="shared" si="18"/>
        <v>Yes</v>
      </c>
      <c r="BM35" s="19" t="str">
        <f t="shared" si="19"/>
        <v/>
      </c>
      <c r="BN35" s="19" t="str">
        <f t="shared" si="20"/>
        <v/>
      </c>
      <c r="BO35" s="19" t="str">
        <f t="shared" si="21"/>
        <v/>
      </c>
      <c r="BP35" s="19" t="str">
        <f t="shared" si="22"/>
        <v/>
      </c>
      <c r="BQ35" s="19" t="str">
        <f t="shared" si="23"/>
        <v/>
      </c>
      <c r="BR35" s="19" t="str">
        <f t="shared" si="24"/>
        <v/>
      </c>
      <c r="BS35" s="19" t="str">
        <f t="shared" si="25"/>
        <v/>
      </c>
      <c r="BT35" s="19" t="str">
        <f t="shared" si="26"/>
        <v/>
      </c>
      <c r="BU35" s="19" t="str">
        <f t="shared" si="27"/>
        <v/>
      </c>
      <c r="BV35" s="19" t="str">
        <f t="shared" si="28"/>
        <v/>
      </c>
      <c r="BW35" s="5" t="s">
        <v>92</v>
      </c>
      <c r="BX35" s="13" t="str">
        <f t="shared" ref="BX35:BX66" si="100">IF(ISNUMBER(SEARCH("27",$BW35))=TRUE,"Yes","")</f>
        <v>Yes</v>
      </c>
      <c r="BY35" s="13" t="str">
        <f t="shared" ref="BY35:BY66" si="101">IF(ISNUMBER(SEARCH("59",$BW35))=TRUE,"Yes","")</f>
        <v>Yes</v>
      </c>
      <c r="BZ35" s="13" t="str">
        <f t="shared" ref="BZ35:BZ66" si="102">IF(ISNUMBER(SEARCH("93",$BW35))=TRUE,"Yes","")</f>
        <v/>
      </c>
      <c r="CA35" s="13" t="str">
        <f t="shared" ref="CA35:CA66" si="103">IF(ISNUMBER(SEARCH("95",$BW35))=TRUE,"Yes","")</f>
        <v/>
      </c>
      <c r="CB35" s="13" t="str">
        <f t="shared" ref="CB35:CB66" si="104">IF(ISNUMBER(SEARCH("GC",$BW35))=TRUE,"Yes","")</f>
        <v>Yes</v>
      </c>
      <c r="CC35" s="13" t="str">
        <f t="shared" ref="CC35:CC66" si="105">IF(ISNUMBER(SEARCH("GQ",$BW35))=TRUE,"Yes","")</f>
        <v/>
      </c>
      <c r="CD35" s="13" t="str">
        <f t="shared" ref="CD35:CD66" si="106">IF(ISNUMBER(SEARCH("GT",$BW35))=TRUE,"Yes","")</f>
        <v/>
      </c>
      <c r="CE35" s="13" t="str">
        <f t="shared" ref="CE35:CE66" si="107">IF(ISNUMBER(SEARCH("HA",$BW35))=TRUE,"Yes","")</f>
        <v/>
      </c>
      <c r="CF35" s="13" t="str">
        <f t="shared" ref="CF35:CF66" si="108">IF(ISNUMBER(SEARCH("HD",$BW35))=TRUE,"Yes","")</f>
        <v>Yes</v>
      </c>
      <c r="CG35" s="13" t="str">
        <f t="shared" ref="CG35:CG66" si="109">IF(ISNUMBER(SEARCH("HF",$BW35))=TRUE,"Yes","")</f>
        <v/>
      </c>
      <c r="CH35" s="13" t="str">
        <f t="shared" ref="CH35:CH66" si="110">IF(ISNUMBER(SEARCH("HG",$BW35))=TRUE,"Yes","")</f>
        <v/>
      </c>
      <c r="CI35" s="13" t="str">
        <f t="shared" ref="CI35:CI66" si="111">IF(ISNUMBER(SEARCH("HL",$BW35))=TRUE,"Yes","")</f>
        <v>Yes</v>
      </c>
      <c r="CJ35" s="13" t="str">
        <f t="shared" ref="CJ35:CJ66" si="112">IF(ISNUMBER(SEARCH("HW",$BW35))=TRUE,"Yes","")</f>
        <v/>
      </c>
      <c r="CK35" s="13" t="str">
        <f t="shared" ref="CK35:CK66" si="113">IF(ISNUMBER(SEARCH("SC",$BW35))=TRUE,"Yes","")</f>
        <v/>
      </c>
      <c r="CL35" s="13" t="str">
        <f t="shared" ref="CL35:CL66" si="114">IF(ISNUMBER(SEARCH("XE",$BW35))=TRUE,"Yes","")</f>
        <v>Yes</v>
      </c>
      <c r="CM35" s="13" t="str">
        <f t="shared" ref="CM35:CM66" si="115">IF(ISNUMBER(SEARCH("XP",$BW35))=TRUE,"Yes","")</f>
        <v>Yes</v>
      </c>
      <c r="CN35" s="13" t="str">
        <f t="shared" ref="CN35:CN66" si="116">IF(ISNUMBER(SEARCH("XU",$BW35))=TRUE,"Yes","")</f>
        <v>Yes</v>
      </c>
      <c r="CO35" s="13" t="str">
        <f t="shared" ref="CO35:CO66" si="117">IF(ISNUMBER(SEARCH("U1",$BW35))=TRUE,"Yes","")</f>
        <v/>
      </c>
      <c r="CP35" s="13" t="str">
        <f t="shared" ref="CP35:CP66" si="118">IF(ISNUMBER(SEARCH("U2",$BW35))=TRUE,"Yes","")</f>
        <v/>
      </c>
      <c r="CQ35" s="13" t="str">
        <f t="shared" ref="CQ35:CQ66" si="119">IF(ISNUMBER(SEARCH("U3",$BW35))=TRUE,"Yes","")</f>
        <v/>
      </c>
      <c r="CR35" s="13" t="str">
        <f t="shared" ref="CR35:CR66" si="120">IF(ISNUMBER(SEARCH("U4",$BW35))=TRUE,"Yes","")</f>
        <v/>
      </c>
      <c r="CS35" s="13" t="str">
        <f t="shared" ref="CS35:CS66" si="121">IF(ISNUMBER(SEARCH("U5",$BW35))=TRUE,"Yes","")</f>
        <v/>
      </c>
      <c r="CT35" s="13" t="str">
        <f t="shared" ref="CT35:CT66" si="122">IF(ISNUMBER(SEARCH("U6",$BW35))=TRUE,"Yes","")</f>
        <v/>
      </c>
      <c r="CU35" s="13" t="str">
        <f t="shared" ref="CU35:CU66" si="123">IF(ISNUMBER(SEARCH("U7",$BW35))=TRUE,"Yes","")</f>
        <v>Yes</v>
      </c>
      <c r="CV35" s="13" t="str">
        <f t="shared" ref="CV35:CV66" si="124">IF(ISNUMBER(SEARCH("U8",$BW35))=TRUE,"Yes","")</f>
        <v>Yes</v>
      </c>
      <c r="CW35" s="13" t="str">
        <f t="shared" ref="CW35:CW66" si="125">IF(ISNUMBER(SEARCH("U9",$BW35))=TRUE,"Yes","")</f>
        <v/>
      </c>
      <c r="CX35" s="13" t="str">
        <f t="shared" ref="CX35:CX66" si="126">IF(ISNUMBER(SEARCH("UA",$BW35))=TRUE,"Yes","")</f>
        <v/>
      </c>
      <c r="CY35" s="13" t="str">
        <f t="shared" ref="CY35:CY66" si="127">IF(ISNUMBER(SEARCH("UB",$BW35))=TRUE,"Yes","")</f>
        <v>Yes</v>
      </c>
    </row>
    <row r="36" spans="1:103" s="7" customFormat="1" ht="35.700000000000003" customHeight="1" x14ac:dyDescent="0.55000000000000004">
      <c r="A36" s="7" t="s">
        <v>587</v>
      </c>
      <c r="B36" s="7" t="s">
        <v>575</v>
      </c>
      <c r="C36" s="5" t="s">
        <v>70</v>
      </c>
      <c r="D36" s="6" t="s">
        <v>108</v>
      </c>
      <c r="E36" s="5">
        <v>99335</v>
      </c>
      <c r="F36" s="5" t="s">
        <v>259</v>
      </c>
      <c r="G36" s="5" t="s">
        <v>307</v>
      </c>
      <c r="H36" s="5">
        <v>1</v>
      </c>
      <c r="I36" s="5" t="s">
        <v>361</v>
      </c>
      <c r="J36" s="5" t="s">
        <v>301</v>
      </c>
      <c r="K36" s="13"/>
      <c r="L36" s="13" t="str">
        <f t="shared" si="89"/>
        <v>Yes</v>
      </c>
      <c r="M36" s="13" t="str">
        <f t="shared" si="90"/>
        <v>Yes</v>
      </c>
      <c r="N36" s="13" t="str">
        <f t="shared" si="91"/>
        <v/>
      </c>
      <c r="O36" s="13" t="str">
        <f t="shared" si="92"/>
        <v/>
      </c>
      <c r="P36" s="13" t="str">
        <f t="shared" si="93"/>
        <v/>
      </c>
      <c r="Q36" s="13" t="str">
        <f t="shared" si="94"/>
        <v/>
      </c>
      <c r="R36" s="13" t="str">
        <f t="shared" si="95"/>
        <v/>
      </c>
      <c r="S36" s="13" t="str">
        <f t="shared" si="96"/>
        <v/>
      </c>
      <c r="T36" s="13" t="str">
        <f t="shared" si="97"/>
        <v>Yes</v>
      </c>
      <c r="U36" s="13" t="str">
        <f t="shared" si="98"/>
        <v/>
      </c>
      <c r="V36" s="13" t="str">
        <f t="shared" si="99"/>
        <v/>
      </c>
      <c r="W36" s="5" t="s">
        <v>352</v>
      </c>
      <c r="X36" s="5" t="s">
        <v>533</v>
      </c>
      <c r="Y36" s="19" t="str">
        <f t="shared" si="11"/>
        <v/>
      </c>
      <c r="Z36" s="19" t="str">
        <f t="shared" si="12"/>
        <v/>
      </c>
      <c r="AA36" s="19" t="str">
        <f t="shared" si="57"/>
        <v/>
      </c>
      <c r="AB36" s="19" t="str">
        <f t="shared" si="58"/>
        <v>Yes</v>
      </c>
      <c r="AC36" s="19" t="str">
        <f t="shared" si="59"/>
        <v>Yes</v>
      </c>
      <c r="AD36" s="19" t="str">
        <f t="shared" si="60"/>
        <v>Yes</v>
      </c>
      <c r="AE36" s="19" t="str">
        <f t="shared" si="61"/>
        <v>Yes</v>
      </c>
      <c r="AF36" s="19" t="str">
        <f t="shared" si="62"/>
        <v>Yes</v>
      </c>
      <c r="AG36" s="19" t="str">
        <f t="shared" si="63"/>
        <v/>
      </c>
      <c r="AH36" s="19" t="str">
        <f t="shared" si="64"/>
        <v/>
      </c>
      <c r="AI36" s="19" t="str">
        <f t="shared" si="65"/>
        <v/>
      </c>
      <c r="AJ36" s="19" t="str">
        <f t="shared" si="66"/>
        <v>Yes</v>
      </c>
      <c r="AK36" s="19" t="str">
        <f t="shared" si="67"/>
        <v>Yes</v>
      </c>
      <c r="AL36" s="19" t="str">
        <f t="shared" si="68"/>
        <v>Yes</v>
      </c>
      <c r="AM36" s="19" t="str">
        <f t="shared" si="69"/>
        <v>Yes</v>
      </c>
      <c r="AN36" s="19" t="str">
        <f t="shared" si="70"/>
        <v>Yes</v>
      </c>
      <c r="AO36" s="19" t="str">
        <f t="shared" si="71"/>
        <v/>
      </c>
      <c r="AP36" s="19" t="str">
        <f t="shared" si="72"/>
        <v/>
      </c>
      <c r="AQ36" s="19" t="str">
        <f t="shared" si="73"/>
        <v/>
      </c>
      <c r="AR36" s="19" t="str">
        <f t="shared" si="74"/>
        <v/>
      </c>
      <c r="AS36" s="19" t="str">
        <f t="shared" si="75"/>
        <v/>
      </c>
      <c r="AT36" s="19" t="str">
        <f t="shared" si="76"/>
        <v/>
      </c>
      <c r="AU36" s="19" t="str">
        <f t="shared" si="77"/>
        <v/>
      </c>
      <c r="AV36" s="19" t="str">
        <f t="shared" si="78"/>
        <v/>
      </c>
      <c r="AW36" s="19" t="str">
        <f t="shared" si="79"/>
        <v/>
      </c>
      <c r="AX36" s="19" t="str">
        <f t="shared" si="80"/>
        <v>Yes</v>
      </c>
      <c r="AY36" s="19" t="str">
        <f t="shared" si="81"/>
        <v>Yes</v>
      </c>
      <c r="AZ36" s="19" t="str">
        <f t="shared" si="82"/>
        <v>Yes</v>
      </c>
      <c r="BA36" s="19" t="str">
        <f t="shared" si="83"/>
        <v>Yes</v>
      </c>
      <c r="BB36" s="19" t="str">
        <f t="shared" si="84"/>
        <v/>
      </c>
      <c r="BC36" s="19" t="str">
        <f t="shared" si="85"/>
        <v/>
      </c>
      <c r="BD36" s="19" t="str">
        <f t="shared" si="86"/>
        <v/>
      </c>
      <c r="BE36" s="19" t="str">
        <f t="shared" si="87"/>
        <v/>
      </c>
      <c r="BF36" s="19" t="str">
        <f t="shared" si="88"/>
        <v/>
      </c>
      <c r="BG36" s="19" t="str">
        <f t="shared" si="13"/>
        <v/>
      </c>
      <c r="BH36" s="19" t="str">
        <f t="shared" si="14"/>
        <v/>
      </c>
      <c r="BI36" s="19" t="str">
        <f t="shared" si="15"/>
        <v/>
      </c>
      <c r="BJ36" s="19" t="str">
        <f t="shared" si="16"/>
        <v>Yes</v>
      </c>
      <c r="BK36" s="19" t="str">
        <f t="shared" si="17"/>
        <v>Yes</v>
      </c>
      <c r="BL36" s="19" t="str">
        <f t="shared" si="18"/>
        <v>Yes</v>
      </c>
      <c r="BM36" s="19" t="str">
        <f t="shared" si="19"/>
        <v/>
      </c>
      <c r="BN36" s="19" t="str">
        <f t="shared" si="20"/>
        <v/>
      </c>
      <c r="BO36" s="19" t="str">
        <f t="shared" si="21"/>
        <v/>
      </c>
      <c r="BP36" s="19" t="str">
        <f t="shared" si="22"/>
        <v/>
      </c>
      <c r="BQ36" s="19" t="str">
        <f t="shared" si="23"/>
        <v/>
      </c>
      <c r="BR36" s="19" t="str">
        <f t="shared" si="24"/>
        <v/>
      </c>
      <c r="BS36" s="19" t="str">
        <f t="shared" si="25"/>
        <v/>
      </c>
      <c r="BT36" s="19" t="str">
        <f t="shared" si="26"/>
        <v/>
      </c>
      <c r="BU36" s="19" t="str">
        <f t="shared" si="27"/>
        <v/>
      </c>
      <c r="BV36" s="19" t="str">
        <f t="shared" si="28"/>
        <v/>
      </c>
      <c r="BW36" s="5" t="s">
        <v>92</v>
      </c>
      <c r="BX36" s="13" t="str">
        <f t="shared" si="100"/>
        <v>Yes</v>
      </c>
      <c r="BY36" s="13" t="str">
        <f t="shared" si="101"/>
        <v>Yes</v>
      </c>
      <c r="BZ36" s="13" t="str">
        <f t="shared" si="102"/>
        <v/>
      </c>
      <c r="CA36" s="13" t="str">
        <f t="shared" si="103"/>
        <v/>
      </c>
      <c r="CB36" s="13" t="str">
        <f t="shared" si="104"/>
        <v>Yes</v>
      </c>
      <c r="CC36" s="13" t="str">
        <f t="shared" si="105"/>
        <v/>
      </c>
      <c r="CD36" s="13" t="str">
        <f t="shared" si="106"/>
        <v/>
      </c>
      <c r="CE36" s="13" t="str">
        <f t="shared" si="107"/>
        <v/>
      </c>
      <c r="CF36" s="13" t="str">
        <f t="shared" si="108"/>
        <v>Yes</v>
      </c>
      <c r="CG36" s="13" t="str">
        <f t="shared" si="109"/>
        <v/>
      </c>
      <c r="CH36" s="13" t="str">
        <f t="shared" si="110"/>
        <v/>
      </c>
      <c r="CI36" s="13" t="str">
        <f t="shared" si="111"/>
        <v>Yes</v>
      </c>
      <c r="CJ36" s="13" t="str">
        <f t="shared" si="112"/>
        <v/>
      </c>
      <c r="CK36" s="13" t="str">
        <f t="shared" si="113"/>
        <v/>
      </c>
      <c r="CL36" s="13" t="str">
        <f t="shared" si="114"/>
        <v>Yes</v>
      </c>
      <c r="CM36" s="13" t="str">
        <f t="shared" si="115"/>
        <v>Yes</v>
      </c>
      <c r="CN36" s="13" t="str">
        <f t="shared" si="116"/>
        <v>Yes</v>
      </c>
      <c r="CO36" s="13" t="str">
        <f t="shared" si="117"/>
        <v/>
      </c>
      <c r="CP36" s="13" t="str">
        <f t="shared" si="118"/>
        <v/>
      </c>
      <c r="CQ36" s="13" t="str">
        <f t="shared" si="119"/>
        <v/>
      </c>
      <c r="CR36" s="13" t="str">
        <f t="shared" si="120"/>
        <v/>
      </c>
      <c r="CS36" s="13" t="str">
        <f t="shared" si="121"/>
        <v/>
      </c>
      <c r="CT36" s="13" t="str">
        <f t="shared" si="122"/>
        <v/>
      </c>
      <c r="CU36" s="13" t="str">
        <f t="shared" si="123"/>
        <v>Yes</v>
      </c>
      <c r="CV36" s="13" t="str">
        <f t="shared" si="124"/>
        <v>Yes</v>
      </c>
      <c r="CW36" s="13" t="str">
        <f t="shared" si="125"/>
        <v/>
      </c>
      <c r="CX36" s="13" t="str">
        <f t="shared" si="126"/>
        <v/>
      </c>
      <c r="CY36" s="13" t="str">
        <f t="shared" si="127"/>
        <v>Yes</v>
      </c>
    </row>
    <row r="37" spans="1:103" s="7" customFormat="1" ht="35.700000000000003" customHeight="1" x14ac:dyDescent="0.55000000000000004">
      <c r="A37" s="7" t="s">
        <v>587</v>
      </c>
      <c r="B37" s="7" t="s">
        <v>575</v>
      </c>
      <c r="C37" s="5" t="s">
        <v>70</v>
      </c>
      <c r="D37" s="6" t="s">
        <v>117</v>
      </c>
      <c r="E37" s="5">
        <v>99336</v>
      </c>
      <c r="F37" s="5" t="s">
        <v>259</v>
      </c>
      <c r="G37" s="5" t="s">
        <v>307</v>
      </c>
      <c r="H37" s="5">
        <v>1</v>
      </c>
      <c r="I37" s="5" t="s">
        <v>362</v>
      </c>
      <c r="J37" s="5" t="s">
        <v>301</v>
      </c>
      <c r="K37" s="13"/>
      <c r="L37" s="13" t="str">
        <f t="shared" si="89"/>
        <v>Yes</v>
      </c>
      <c r="M37" s="13" t="str">
        <f t="shared" si="90"/>
        <v>Yes</v>
      </c>
      <c r="N37" s="13" t="str">
        <f t="shared" si="91"/>
        <v/>
      </c>
      <c r="O37" s="13" t="str">
        <f t="shared" si="92"/>
        <v/>
      </c>
      <c r="P37" s="13" t="str">
        <f t="shared" si="93"/>
        <v/>
      </c>
      <c r="Q37" s="13" t="str">
        <f t="shared" si="94"/>
        <v/>
      </c>
      <c r="R37" s="13" t="str">
        <f t="shared" si="95"/>
        <v/>
      </c>
      <c r="S37" s="13" t="str">
        <f t="shared" si="96"/>
        <v/>
      </c>
      <c r="T37" s="13" t="str">
        <f t="shared" si="97"/>
        <v>Yes</v>
      </c>
      <c r="U37" s="13" t="str">
        <f t="shared" si="98"/>
        <v/>
      </c>
      <c r="V37" s="13" t="str">
        <f t="shared" si="99"/>
        <v/>
      </c>
      <c r="W37" s="5" t="s">
        <v>352</v>
      </c>
      <c r="X37" s="5" t="s">
        <v>531</v>
      </c>
      <c r="Y37" s="19" t="str">
        <f t="shared" si="11"/>
        <v/>
      </c>
      <c r="Z37" s="19" t="str">
        <f t="shared" si="12"/>
        <v/>
      </c>
      <c r="AA37" s="19" t="str">
        <f t="shared" si="57"/>
        <v/>
      </c>
      <c r="AB37" s="19" t="str">
        <f t="shared" si="58"/>
        <v>Yes</v>
      </c>
      <c r="AC37" s="19" t="str">
        <f t="shared" si="59"/>
        <v>Yes</v>
      </c>
      <c r="AD37" s="19" t="str">
        <f t="shared" si="60"/>
        <v>Yes</v>
      </c>
      <c r="AE37" s="19" t="str">
        <f t="shared" si="61"/>
        <v>Yes</v>
      </c>
      <c r="AF37" s="19" t="str">
        <f t="shared" si="62"/>
        <v>Yes</v>
      </c>
      <c r="AG37" s="19" t="str">
        <f t="shared" si="63"/>
        <v/>
      </c>
      <c r="AH37" s="19" t="str">
        <f t="shared" si="64"/>
        <v/>
      </c>
      <c r="AI37" s="19" t="str">
        <f t="shared" si="65"/>
        <v/>
      </c>
      <c r="AJ37" s="19" t="str">
        <f t="shared" si="66"/>
        <v>Yes</v>
      </c>
      <c r="AK37" s="19" t="str">
        <f t="shared" si="67"/>
        <v>Yes</v>
      </c>
      <c r="AL37" s="19" t="str">
        <f t="shared" si="68"/>
        <v>Yes</v>
      </c>
      <c r="AM37" s="19" t="str">
        <f t="shared" si="69"/>
        <v>Yes</v>
      </c>
      <c r="AN37" s="19" t="str">
        <f t="shared" si="70"/>
        <v>Yes</v>
      </c>
      <c r="AO37" s="19" t="str">
        <f t="shared" si="71"/>
        <v/>
      </c>
      <c r="AP37" s="19" t="str">
        <f t="shared" si="72"/>
        <v/>
      </c>
      <c r="AQ37" s="19" t="str">
        <f t="shared" si="73"/>
        <v/>
      </c>
      <c r="AR37" s="19" t="str">
        <f t="shared" si="74"/>
        <v/>
      </c>
      <c r="AS37" s="19" t="str">
        <f t="shared" si="75"/>
        <v/>
      </c>
      <c r="AT37" s="19" t="str">
        <f t="shared" si="76"/>
        <v/>
      </c>
      <c r="AU37" s="19" t="str">
        <f t="shared" si="77"/>
        <v/>
      </c>
      <c r="AV37" s="19" t="str">
        <f t="shared" si="78"/>
        <v/>
      </c>
      <c r="AW37" s="19" t="str">
        <f t="shared" si="79"/>
        <v/>
      </c>
      <c r="AX37" s="19" t="str">
        <f t="shared" si="80"/>
        <v>Yes</v>
      </c>
      <c r="AY37" s="19" t="str">
        <f t="shared" si="81"/>
        <v>Yes</v>
      </c>
      <c r="AZ37" s="19" t="str">
        <f t="shared" si="82"/>
        <v>Yes</v>
      </c>
      <c r="BA37" s="19" t="str">
        <f t="shared" si="83"/>
        <v>Yes</v>
      </c>
      <c r="BB37" s="19" t="str">
        <f t="shared" si="84"/>
        <v/>
      </c>
      <c r="BC37" s="19" t="str">
        <f t="shared" si="85"/>
        <v/>
      </c>
      <c r="BD37" s="19" t="str">
        <f t="shared" si="86"/>
        <v/>
      </c>
      <c r="BE37" s="19" t="str">
        <f t="shared" si="87"/>
        <v/>
      </c>
      <c r="BF37" s="19" t="str">
        <f t="shared" si="88"/>
        <v/>
      </c>
      <c r="BG37" s="19" t="str">
        <f t="shared" si="13"/>
        <v/>
      </c>
      <c r="BH37" s="19" t="str">
        <f t="shared" si="14"/>
        <v/>
      </c>
      <c r="BI37" s="19" t="str">
        <f t="shared" si="15"/>
        <v/>
      </c>
      <c r="BJ37" s="19" t="str">
        <f t="shared" si="16"/>
        <v>Yes</v>
      </c>
      <c r="BK37" s="19" t="str">
        <f t="shared" si="17"/>
        <v>Yes</v>
      </c>
      <c r="BL37" s="19" t="str">
        <f t="shared" si="18"/>
        <v>Yes</v>
      </c>
      <c r="BM37" s="19" t="str">
        <f t="shared" si="19"/>
        <v/>
      </c>
      <c r="BN37" s="19" t="str">
        <f t="shared" si="20"/>
        <v/>
      </c>
      <c r="BO37" s="19" t="str">
        <f t="shared" si="21"/>
        <v/>
      </c>
      <c r="BP37" s="19" t="str">
        <f t="shared" si="22"/>
        <v/>
      </c>
      <c r="BQ37" s="19" t="str">
        <f t="shared" si="23"/>
        <v/>
      </c>
      <c r="BR37" s="19" t="str">
        <f t="shared" si="24"/>
        <v/>
      </c>
      <c r="BS37" s="19" t="str">
        <f t="shared" si="25"/>
        <v/>
      </c>
      <c r="BT37" s="19" t="str">
        <f t="shared" si="26"/>
        <v/>
      </c>
      <c r="BU37" s="19" t="str">
        <f t="shared" si="27"/>
        <v/>
      </c>
      <c r="BV37" s="19" t="str">
        <f t="shared" si="28"/>
        <v/>
      </c>
      <c r="BW37" s="5" t="s">
        <v>92</v>
      </c>
      <c r="BX37" s="13" t="str">
        <f t="shared" si="100"/>
        <v>Yes</v>
      </c>
      <c r="BY37" s="13" t="str">
        <f t="shared" si="101"/>
        <v>Yes</v>
      </c>
      <c r="BZ37" s="13" t="str">
        <f t="shared" si="102"/>
        <v/>
      </c>
      <c r="CA37" s="13" t="str">
        <f t="shared" si="103"/>
        <v/>
      </c>
      <c r="CB37" s="13" t="str">
        <f t="shared" si="104"/>
        <v>Yes</v>
      </c>
      <c r="CC37" s="13" t="str">
        <f t="shared" si="105"/>
        <v/>
      </c>
      <c r="CD37" s="13" t="str">
        <f t="shared" si="106"/>
        <v/>
      </c>
      <c r="CE37" s="13" t="str">
        <f t="shared" si="107"/>
        <v/>
      </c>
      <c r="CF37" s="13" t="str">
        <f t="shared" si="108"/>
        <v>Yes</v>
      </c>
      <c r="CG37" s="13" t="str">
        <f t="shared" si="109"/>
        <v/>
      </c>
      <c r="CH37" s="13" t="str">
        <f t="shared" si="110"/>
        <v/>
      </c>
      <c r="CI37" s="13" t="str">
        <f t="shared" si="111"/>
        <v>Yes</v>
      </c>
      <c r="CJ37" s="13" t="str">
        <f t="shared" si="112"/>
        <v/>
      </c>
      <c r="CK37" s="13" t="str">
        <f t="shared" si="113"/>
        <v/>
      </c>
      <c r="CL37" s="13" t="str">
        <f t="shared" si="114"/>
        <v>Yes</v>
      </c>
      <c r="CM37" s="13" t="str">
        <f t="shared" si="115"/>
        <v>Yes</v>
      </c>
      <c r="CN37" s="13" t="str">
        <f t="shared" si="116"/>
        <v>Yes</v>
      </c>
      <c r="CO37" s="13" t="str">
        <f t="shared" si="117"/>
        <v/>
      </c>
      <c r="CP37" s="13" t="str">
        <f t="shared" si="118"/>
        <v/>
      </c>
      <c r="CQ37" s="13" t="str">
        <f t="shared" si="119"/>
        <v/>
      </c>
      <c r="CR37" s="13" t="str">
        <f t="shared" si="120"/>
        <v/>
      </c>
      <c r="CS37" s="13" t="str">
        <f t="shared" si="121"/>
        <v/>
      </c>
      <c r="CT37" s="13" t="str">
        <f t="shared" si="122"/>
        <v/>
      </c>
      <c r="CU37" s="13" t="str">
        <f t="shared" si="123"/>
        <v>Yes</v>
      </c>
      <c r="CV37" s="13" t="str">
        <f t="shared" si="124"/>
        <v>Yes</v>
      </c>
      <c r="CW37" s="13" t="str">
        <f t="shared" si="125"/>
        <v/>
      </c>
      <c r="CX37" s="13" t="str">
        <f t="shared" si="126"/>
        <v/>
      </c>
      <c r="CY37" s="13" t="str">
        <f t="shared" si="127"/>
        <v>Yes</v>
      </c>
    </row>
    <row r="38" spans="1:103" s="7" customFormat="1" ht="35.700000000000003" customHeight="1" x14ac:dyDescent="0.55000000000000004">
      <c r="A38" s="7" t="s">
        <v>587</v>
      </c>
      <c r="B38" s="7" t="s">
        <v>575</v>
      </c>
      <c r="C38" s="5" t="s">
        <v>70</v>
      </c>
      <c r="D38" s="6" t="s">
        <v>129</v>
      </c>
      <c r="E38" s="5">
        <v>99337</v>
      </c>
      <c r="F38" s="5" t="s">
        <v>259</v>
      </c>
      <c r="G38" s="5" t="s">
        <v>307</v>
      </c>
      <c r="H38" s="5">
        <v>1</v>
      </c>
      <c r="I38" s="5" t="s">
        <v>364</v>
      </c>
      <c r="J38" s="5" t="s">
        <v>301</v>
      </c>
      <c r="K38" s="13"/>
      <c r="L38" s="13" t="str">
        <f t="shared" si="89"/>
        <v>Yes</v>
      </c>
      <c r="M38" s="13" t="str">
        <f t="shared" si="90"/>
        <v>Yes</v>
      </c>
      <c r="N38" s="13" t="str">
        <f t="shared" si="91"/>
        <v/>
      </c>
      <c r="O38" s="13" t="str">
        <f t="shared" si="92"/>
        <v/>
      </c>
      <c r="P38" s="13" t="str">
        <f t="shared" si="93"/>
        <v/>
      </c>
      <c r="Q38" s="13" t="str">
        <f t="shared" si="94"/>
        <v/>
      </c>
      <c r="R38" s="13" t="str">
        <f t="shared" si="95"/>
        <v/>
      </c>
      <c r="S38" s="13" t="str">
        <f t="shared" si="96"/>
        <v/>
      </c>
      <c r="T38" s="13" t="str">
        <f t="shared" si="97"/>
        <v>Yes</v>
      </c>
      <c r="U38" s="13" t="str">
        <f t="shared" si="98"/>
        <v/>
      </c>
      <c r="V38" s="13" t="str">
        <f t="shared" si="99"/>
        <v/>
      </c>
      <c r="W38" s="5" t="s">
        <v>363</v>
      </c>
      <c r="X38" s="5" t="s">
        <v>531</v>
      </c>
      <c r="Y38" s="19" t="str">
        <f t="shared" si="11"/>
        <v/>
      </c>
      <c r="Z38" s="19" t="str">
        <f t="shared" si="12"/>
        <v/>
      </c>
      <c r="AA38" s="19" t="str">
        <f t="shared" si="57"/>
        <v/>
      </c>
      <c r="AB38" s="19" t="str">
        <f t="shared" si="58"/>
        <v>Yes</v>
      </c>
      <c r="AC38" s="19" t="str">
        <f t="shared" si="59"/>
        <v>Yes</v>
      </c>
      <c r="AD38" s="19" t="str">
        <f t="shared" si="60"/>
        <v>Yes</v>
      </c>
      <c r="AE38" s="19" t="str">
        <f t="shared" si="61"/>
        <v>Yes</v>
      </c>
      <c r="AF38" s="19" t="str">
        <f t="shared" si="62"/>
        <v>Yes</v>
      </c>
      <c r="AG38" s="19" t="str">
        <f t="shared" si="63"/>
        <v/>
      </c>
      <c r="AH38" s="19" t="str">
        <f t="shared" si="64"/>
        <v/>
      </c>
      <c r="AI38" s="19" t="str">
        <f t="shared" si="65"/>
        <v/>
      </c>
      <c r="AJ38" s="19" t="str">
        <f t="shared" si="66"/>
        <v>Yes</v>
      </c>
      <c r="AK38" s="19" t="str">
        <f t="shared" si="67"/>
        <v>Yes</v>
      </c>
      <c r="AL38" s="19" t="str">
        <f t="shared" si="68"/>
        <v>Yes</v>
      </c>
      <c r="AM38" s="19" t="str">
        <f t="shared" si="69"/>
        <v>Yes</v>
      </c>
      <c r="AN38" s="19" t="str">
        <f t="shared" si="70"/>
        <v>Yes</v>
      </c>
      <c r="AO38" s="19" t="str">
        <f t="shared" si="71"/>
        <v/>
      </c>
      <c r="AP38" s="19" t="str">
        <f t="shared" si="72"/>
        <v/>
      </c>
      <c r="AQ38" s="19" t="str">
        <f t="shared" si="73"/>
        <v/>
      </c>
      <c r="AR38" s="19" t="str">
        <f t="shared" si="74"/>
        <v/>
      </c>
      <c r="AS38" s="19" t="str">
        <f t="shared" si="75"/>
        <v/>
      </c>
      <c r="AT38" s="19" t="str">
        <f t="shared" si="76"/>
        <v/>
      </c>
      <c r="AU38" s="19" t="str">
        <f t="shared" si="77"/>
        <v/>
      </c>
      <c r="AV38" s="19" t="str">
        <f t="shared" si="78"/>
        <v/>
      </c>
      <c r="AW38" s="19" t="str">
        <f t="shared" si="79"/>
        <v/>
      </c>
      <c r="AX38" s="19" t="str">
        <f t="shared" si="80"/>
        <v>Yes</v>
      </c>
      <c r="AY38" s="19" t="str">
        <f t="shared" si="81"/>
        <v>Yes</v>
      </c>
      <c r="AZ38" s="19" t="str">
        <f t="shared" si="82"/>
        <v>Yes</v>
      </c>
      <c r="BA38" s="19" t="str">
        <f t="shared" si="83"/>
        <v>Yes</v>
      </c>
      <c r="BB38" s="19" t="str">
        <f t="shared" si="84"/>
        <v/>
      </c>
      <c r="BC38" s="19" t="str">
        <f t="shared" si="85"/>
        <v/>
      </c>
      <c r="BD38" s="19" t="str">
        <f t="shared" si="86"/>
        <v/>
      </c>
      <c r="BE38" s="19" t="str">
        <f t="shared" si="87"/>
        <v/>
      </c>
      <c r="BF38" s="19" t="str">
        <f t="shared" si="88"/>
        <v/>
      </c>
      <c r="BG38" s="19" t="str">
        <f t="shared" si="13"/>
        <v/>
      </c>
      <c r="BH38" s="19" t="str">
        <f t="shared" si="14"/>
        <v/>
      </c>
      <c r="BI38" s="19" t="str">
        <f t="shared" si="15"/>
        <v/>
      </c>
      <c r="BJ38" s="19" t="str">
        <f t="shared" si="16"/>
        <v>Yes</v>
      </c>
      <c r="BK38" s="19" t="str">
        <f t="shared" si="17"/>
        <v>Yes</v>
      </c>
      <c r="BL38" s="19" t="str">
        <f t="shared" si="18"/>
        <v>Yes</v>
      </c>
      <c r="BM38" s="19" t="str">
        <f t="shared" si="19"/>
        <v/>
      </c>
      <c r="BN38" s="19" t="str">
        <f t="shared" si="20"/>
        <v/>
      </c>
      <c r="BO38" s="19" t="str">
        <f t="shared" si="21"/>
        <v/>
      </c>
      <c r="BP38" s="19" t="str">
        <f t="shared" si="22"/>
        <v/>
      </c>
      <c r="BQ38" s="19" t="str">
        <f t="shared" si="23"/>
        <v/>
      </c>
      <c r="BR38" s="19" t="str">
        <f t="shared" si="24"/>
        <v/>
      </c>
      <c r="BS38" s="19" t="str">
        <f t="shared" si="25"/>
        <v/>
      </c>
      <c r="BT38" s="19" t="str">
        <f t="shared" si="26"/>
        <v/>
      </c>
      <c r="BU38" s="19" t="str">
        <f t="shared" si="27"/>
        <v/>
      </c>
      <c r="BV38" s="19" t="str">
        <f t="shared" si="28"/>
        <v/>
      </c>
      <c r="BW38" s="5" t="s">
        <v>92</v>
      </c>
      <c r="BX38" s="13" t="str">
        <f t="shared" si="100"/>
        <v>Yes</v>
      </c>
      <c r="BY38" s="13" t="str">
        <f t="shared" si="101"/>
        <v>Yes</v>
      </c>
      <c r="BZ38" s="13" t="str">
        <f t="shared" si="102"/>
        <v/>
      </c>
      <c r="CA38" s="13" t="str">
        <f t="shared" si="103"/>
        <v/>
      </c>
      <c r="CB38" s="13" t="str">
        <f t="shared" si="104"/>
        <v>Yes</v>
      </c>
      <c r="CC38" s="13" t="str">
        <f t="shared" si="105"/>
        <v/>
      </c>
      <c r="CD38" s="13" t="str">
        <f t="shared" si="106"/>
        <v/>
      </c>
      <c r="CE38" s="13" t="str">
        <f t="shared" si="107"/>
        <v/>
      </c>
      <c r="CF38" s="13" t="str">
        <f t="shared" si="108"/>
        <v>Yes</v>
      </c>
      <c r="CG38" s="13" t="str">
        <f t="shared" si="109"/>
        <v/>
      </c>
      <c r="CH38" s="13" t="str">
        <f t="shared" si="110"/>
        <v/>
      </c>
      <c r="CI38" s="13" t="str">
        <f t="shared" si="111"/>
        <v>Yes</v>
      </c>
      <c r="CJ38" s="13" t="str">
        <f t="shared" si="112"/>
        <v/>
      </c>
      <c r="CK38" s="13" t="str">
        <f t="shared" si="113"/>
        <v/>
      </c>
      <c r="CL38" s="13" t="str">
        <f t="shared" si="114"/>
        <v>Yes</v>
      </c>
      <c r="CM38" s="13" t="str">
        <f t="shared" si="115"/>
        <v>Yes</v>
      </c>
      <c r="CN38" s="13" t="str">
        <f t="shared" si="116"/>
        <v>Yes</v>
      </c>
      <c r="CO38" s="13" t="str">
        <f t="shared" si="117"/>
        <v/>
      </c>
      <c r="CP38" s="13" t="str">
        <f t="shared" si="118"/>
        <v/>
      </c>
      <c r="CQ38" s="13" t="str">
        <f t="shared" si="119"/>
        <v/>
      </c>
      <c r="CR38" s="13" t="str">
        <f t="shared" si="120"/>
        <v/>
      </c>
      <c r="CS38" s="13" t="str">
        <f t="shared" si="121"/>
        <v/>
      </c>
      <c r="CT38" s="13" t="str">
        <f t="shared" si="122"/>
        <v/>
      </c>
      <c r="CU38" s="13" t="str">
        <f t="shared" si="123"/>
        <v>Yes</v>
      </c>
      <c r="CV38" s="13" t="str">
        <f t="shared" si="124"/>
        <v>Yes</v>
      </c>
      <c r="CW38" s="13" t="str">
        <f t="shared" si="125"/>
        <v/>
      </c>
      <c r="CX38" s="13" t="str">
        <f t="shared" si="126"/>
        <v/>
      </c>
      <c r="CY38" s="13" t="str">
        <f t="shared" si="127"/>
        <v>Yes</v>
      </c>
    </row>
    <row r="39" spans="1:103" s="7" customFormat="1" ht="35.700000000000003" customHeight="1" x14ac:dyDescent="0.55000000000000004">
      <c r="A39" s="7" t="s">
        <v>587</v>
      </c>
      <c r="B39" s="7" t="s">
        <v>575</v>
      </c>
      <c r="C39" s="5" t="s">
        <v>70</v>
      </c>
      <c r="D39" s="6" t="s">
        <v>100</v>
      </c>
      <c r="E39" s="5">
        <v>99341</v>
      </c>
      <c r="F39" s="5" t="s">
        <v>259</v>
      </c>
      <c r="G39" s="5" t="s">
        <v>307</v>
      </c>
      <c r="H39" s="5">
        <v>1</v>
      </c>
      <c r="I39" s="5" t="s">
        <v>366</v>
      </c>
      <c r="J39" s="5" t="s">
        <v>301</v>
      </c>
      <c r="K39" s="13"/>
      <c r="L39" s="13" t="str">
        <f t="shared" si="89"/>
        <v>Yes</v>
      </c>
      <c r="M39" s="13" t="str">
        <f t="shared" si="90"/>
        <v>Yes</v>
      </c>
      <c r="N39" s="13" t="str">
        <f t="shared" si="91"/>
        <v/>
      </c>
      <c r="O39" s="13" t="str">
        <f t="shared" si="92"/>
        <v/>
      </c>
      <c r="P39" s="13" t="str">
        <f t="shared" si="93"/>
        <v/>
      </c>
      <c r="Q39" s="13" t="str">
        <f t="shared" si="94"/>
        <v/>
      </c>
      <c r="R39" s="13" t="str">
        <f t="shared" si="95"/>
        <v/>
      </c>
      <c r="S39" s="13" t="str">
        <f t="shared" si="96"/>
        <v/>
      </c>
      <c r="T39" s="13" t="str">
        <f t="shared" si="97"/>
        <v>Yes</v>
      </c>
      <c r="U39" s="13" t="str">
        <f t="shared" si="98"/>
        <v/>
      </c>
      <c r="V39" s="13" t="str">
        <f t="shared" si="99"/>
        <v/>
      </c>
      <c r="W39" s="5" t="s">
        <v>365</v>
      </c>
      <c r="X39" s="5" t="s">
        <v>535</v>
      </c>
      <c r="Y39" s="19" t="str">
        <f t="shared" si="11"/>
        <v/>
      </c>
      <c r="Z39" s="19" t="str">
        <f t="shared" si="12"/>
        <v/>
      </c>
      <c r="AA39" s="19" t="str">
        <f t="shared" si="57"/>
        <v/>
      </c>
      <c r="AB39" s="19" t="str">
        <f t="shared" si="58"/>
        <v>Yes</v>
      </c>
      <c r="AC39" s="19" t="str">
        <f t="shared" si="59"/>
        <v>Yes</v>
      </c>
      <c r="AD39" s="19" t="str">
        <f t="shared" si="60"/>
        <v>Yes</v>
      </c>
      <c r="AE39" s="19" t="str">
        <f t="shared" si="61"/>
        <v>Yes</v>
      </c>
      <c r="AF39" s="19" t="str">
        <f t="shared" si="62"/>
        <v>Yes</v>
      </c>
      <c r="AG39" s="19" t="str">
        <f t="shared" si="63"/>
        <v/>
      </c>
      <c r="AH39" s="19" t="str">
        <f t="shared" si="64"/>
        <v/>
      </c>
      <c r="AI39" s="19" t="str">
        <f t="shared" si="65"/>
        <v/>
      </c>
      <c r="AJ39" s="19" t="str">
        <f t="shared" si="66"/>
        <v>Yes</v>
      </c>
      <c r="AK39" s="19" t="str">
        <f t="shared" si="67"/>
        <v>Yes</v>
      </c>
      <c r="AL39" s="19" t="str">
        <f t="shared" si="68"/>
        <v>Yes</v>
      </c>
      <c r="AM39" s="19" t="str">
        <f t="shared" si="69"/>
        <v>Yes</v>
      </c>
      <c r="AN39" s="19" t="str">
        <f t="shared" si="70"/>
        <v>Yes</v>
      </c>
      <c r="AO39" s="19" t="str">
        <f t="shared" si="71"/>
        <v/>
      </c>
      <c r="AP39" s="19" t="str">
        <f t="shared" si="72"/>
        <v/>
      </c>
      <c r="AQ39" s="19" t="str">
        <f t="shared" si="73"/>
        <v/>
      </c>
      <c r="AR39" s="19" t="str">
        <f t="shared" si="74"/>
        <v/>
      </c>
      <c r="AS39" s="19" t="str">
        <f t="shared" si="75"/>
        <v/>
      </c>
      <c r="AT39" s="19" t="str">
        <f t="shared" si="76"/>
        <v/>
      </c>
      <c r="AU39" s="19" t="str">
        <f t="shared" si="77"/>
        <v/>
      </c>
      <c r="AV39" s="19" t="str">
        <f t="shared" si="78"/>
        <v/>
      </c>
      <c r="AW39" s="19" t="str">
        <f t="shared" si="79"/>
        <v/>
      </c>
      <c r="AX39" s="19" t="str">
        <f t="shared" si="80"/>
        <v/>
      </c>
      <c r="AY39" s="19" t="str">
        <f t="shared" si="81"/>
        <v>Yes</v>
      </c>
      <c r="AZ39" s="19" t="str">
        <f t="shared" si="82"/>
        <v>Yes</v>
      </c>
      <c r="BA39" s="19" t="str">
        <f t="shared" si="83"/>
        <v>Yes</v>
      </c>
      <c r="BB39" s="19" t="str">
        <f t="shared" si="84"/>
        <v/>
      </c>
      <c r="BC39" s="19" t="str">
        <f t="shared" si="85"/>
        <v/>
      </c>
      <c r="BD39" s="19" t="str">
        <f t="shared" si="86"/>
        <v/>
      </c>
      <c r="BE39" s="19" t="str">
        <f t="shared" si="87"/>
        <v/>
      </c>
      <c r="BF39" s="19" t="str">
        <f t="shared" si="88"/>
        <v/>
      </c>
      <c r="BG39" s="19" t="str">
        <f t="shared" si="13"/>
        <v/>
      </c>
      <c r="BH39" s="19" t="str">
        <f t="shared" si="14"/>
        <v/>
      </c>
      <c r="BI39" s="19" t="str">
        <f t="shared" si="15"/>
        <v/>
      </c>
      <c r="BJ39" s="19" t="str">
        <f t="shared" si="16"/>
        <v/>
      </c>
      <c r="BK39" s="19" t="str">
        <f t="shared" si="17"/>
        <v/>
      </c>
      <c r="BL39" s="19" t="str">
        <f t="shared" si="18"/>
        <v/>
      </c>
      <c r="BM39" s="19" t="str">
        <f t="shared" si="19"/>
        <v/>
      </c>
      <c r="BN39" s="19" t="str">
        <f t="shared" si="20"/>
        <v/>
      </c>
      <c r="BO39" s="19" t="str">
        <f t="shared" si="21"/>
        <v/>
      </c>
      <c r="BP39" s="19" t="str">
        <f t="shared" si="22"/>
        <v/>
      </c>
      <c r="BQ39" s="19" t="str">
        <f t="shared" si="23"/>
        <v/>
      </c>
      <c r="BR39" s="19" t="str">
        <f t="shared" si="24"/>
        <v/>
      </c>
      <c r="BS39" s="19" t="str">
        <f t="shared" si="25"/>
        <v/>
      </c>
      <c r="BT39" s="19" t="str">
        <f t="shared" si="26"/>
        <v/>
      </c>
      <c r="BU39" s="19" t="str">
        <f t="shared" si="27"/>
        <v/>
      </c>
      <c r="BV39" s="19" t="str">
        <f t="shared" si="28"/>
        <v/>
      </c>
      <c r="BW39" s="5" t="s">
        <v>92</v>
      </c>
      <c r="BX39" s="13" t="str">
        <f t="shared" si="100"/>
        <v>Yes</v>
      </c>
      <c r="BY39" s="13" t="str">
        <f t="shared" si="101"/>
        <v>Yes</v>
      </c>
      <c r="BZ39" s="13" t="str">
        <f t="shared" si="102"/>
        <v/>
      </c>
      <c r="CA39" s="13" t="str">
        <f t="shared" si="103"/>
        <v/>
      </c>
      <c r="CB39" s="13" t="str">
        <f t="shared" si="104"/>
        <v>Yes</v>
      </c>
      <c r="CC39" s="13" t="str">
        <f t="shared" si="105"/>
        <v/>
      </c>
      <c r="CD39" s="13" t="str">
        <f t="shared" si="106"/>
        <v/>
      </c>
      <c r="CE39" s="13" t="str">
        <f t="shared" si="107"/>
        <v/>
      </c>
      <c r="CF39" s="13" t="str">
        <f t="shared" si="108"/>
        <v>Yes</v>
      </c>
      <c r="CG39" s="13" t="str">
        <f t="shared" si="109"/>
        <v/>
      </c>
      <c r="CH39" s="13" t="str">
        <f t="shared" si="110"/>
        <v/>
      </c>
      <c r="CI39" s="13" t="str">
        <f t="shared" si="111"/>
        <v>Yes</v>
      </c>
      <c r="CJ39" s="13" t="str">
        <f t="shared" si="112"/>
        <v/>
      </c>
      <c r="CK39" s="13" t="str">
        <f t="shared" si="113"/>
        <v/>
      </c>
      <c r="CL39" s="13" t="str">
        <f t="shared" si="114"/>
        <v>Yes</v>
      </c>
      <c r="CM39" s="13" t="str">
        <f t="shared" si="115"/>
        <v>Yes</v>
      </c>
      <c r="CN39" s="13" t="str">
        <f t="shared" si="116"/>
        <v>Yes</v>
      </c>
      <c r="CO39" s="13" t="str">
        <f t="shared" si="117"/>
        <v/>
      </c>
      <c r="CP39" s="13" t="str">
        <f t="shared" si="118"/>
        <v/>
      </c>
      <c r="CQ39" s="13" t="str">
        <f t="shared" si="119"/>
        <v/>
      </c>
      <c r="CR39" s="13" t="str">
        <f t="shared" si="120"/>
        <v/>
      </c>
      <c r="CS39" s="13" t="str">
        <f t="shared" si="121"/>
        <v/>
      </c>
      <c r="CT39" s="13" t="str">
        <f t="shared" si="122"/>
        <v/>
      </c>
      <c r="CU39" s="13" t="str">
        <f t="shared" si="123"/>
        <v>Yes</v>
      </c>
      <c r="CV39" s="13" t="str">
        <f t="shared" si="124"/>
        <v>Yes</v>
      </c>
      <c r="CW39" s="13" t="str">
        <f t="shared" si="125"/>
        <v/>
      </c>
      <c r="CX39" s="13" t="str">
        <f t="shared" si="126"/>
        <v/>
      </c>
      <c r="CY39" s="13" t="str">
        <f t="shared" si="127"/>
        <v>Yes</v>
      </c>
    </row>
    <row r="40" spans="1:103" s="7" customFormat="1" ht="35.700000000000003" customHeight="1" x14ac:dyDescent="0.55000000000000004">
      <c r="A40" s="7" t="s">
        <v>587</v>
      </c>
      <c r="B40" s="7" t="s">
        <v>575</v>
      </c>
      <c r="C40" s="5" t="s">
        <v>70</v>
      </c>
      <c r="D40" s="6" t="s">
        <v>111</v>
      </c>
      <c r="E40" s="5">
        <v>99342</v>
      </c>
      <c r="F40" s="5" t="s">
        <v>259</v>
      </c>
      <c r="G40" s="5" t="s">
        <v>307</v>
      </c>
      <c r="H40" s="5">
        <v>1</v>
      </c>
      <c r="I40" s="5" t="s">
        <v>367</v>
      </c>
      <c r="J40" s="5" t="s">
        <v>301</v>
      </c>
      <c r="K40" s="13"/>
      <c r="L40" s="13" t="str">
        <f t="shared" si="89"/>
        <v>Yes</v>
      </c>
      <c r="M40" s="13" t="str">
        <f t="shared" si="90"/>
        <v>Yes</v>
      </c>
      <c r="N40" s="13" t="str">
        <f t="shared" si="91"/>
        <v/>
      </c>
      <c r="O40" s="13" t="str">
        <f t="shared" si="92"/>
        <v/>
      </c>
      <c r="P40" s="13" t="str">
        <f t="shared" si="93"/>
        <v/>
      </c>
      <c r="Q40" s="13" t="str">
        <f t="shared" si="94"/>
        <v/>
      </c>
      <c r="R40" s="13" t="str">
        <f t="shared" si="95"/>
        <v/>
      </c>
      <c r="S40" s="13" t="str">
        <f t="shared" si="96"/>
        <v/>
      </c>
      <c r="T40" s="13" t="str">
        <f t="shared" si="97"/>
        <v>Yes</v>
      </c>
      <c r="U40" s="13" t="str">
        <f t="shared" si="98"/>
        <v/>
      </c>
      <c r="V40" s="13" t="str">
        <f t="shared" si="99"/>
        <v/>
      </c>
      <c r="W40" s="5" t="s">
        <v>365</v>
      </c>
      <c r="X40" s="5" t="s">
        <v>535</v>
      </c>
      <c r="Y40" s="19" t="str">
        <f t="shared" si="11"/>
        <v/>
      </c>
      <c r="Z40" s="19" t="str">
        <f t="shared" si="12"/>
        <v/>
      </c>
      <c r="AA40" s="19" t="str">
        <f t="shared" si="57"/>
        <v/>
      </c>
      <c r="AB40" s="19" t="str">
        <f t="shared" si="58"/>
        <v>Yes</v>
      </c>
      <c r="AC40" s="19" t="str">
        <f t="shared" si="59"/>
        <v>Yes</v>
      </c>
      <c r="AD40" s="19" t="str">
        <f t="shared" si="60"/>
        <v>Yes</v>
      </c>
      <c r="AE40" s="19" t="str">
        <f t="shared" si="61"/>
        <v>Yes</v>
      </c>
      <c r="AF40" s="19" t="str">
        <f t="shared" si="62"/>
        <v>Yes</v>
      </c>
      <c r="AG40" s="19" t="str">
        <f t="shared" si="63"/>
        <v/>
      </c>
      <c r="AH40" s="19" t="str">
        <f t="shared" si="64"/>
        <v/>
      </c>
      <c r="AI40" s="19" t="str">
        <f t="shared" si="65"/>
        <v/>
      </c>
      <c r="AJ40" s="19" t="str">
        <f t="shared" si="66"/>
        <v>Yes</v>
      </c>
      <c r="AK40" s="19" t="str">
        <f t="shared" si="67"/>
        <v>Yes</v>
      </c>
      <c r="AL40" s="19" t="str">
        <f t="shared" si="68"/>
        <v>Yes</v>
      </c>
      <c r="AM40" s="19" t="str">
        <f t="shared" si="69"/>
        <v>Yes</v>
      </c>
      <c r="AN40" s="19" t="str">
        <f t="shared" si="70"/>
        <v>Yes</v>
      </c>
      <c r="AO40" s="19" t="str">
        <f t="shared" si="71"/>
        <v/>
      </c>
      <c r="AP40" s="19" t="str">
        <f t="shared" si="72"/>
        <v/>
      </c>
      <c r="AQ40" s="19" t="str">
        <f t="shared" si="73"/>
        <v/>
      </c>
      <c r="AR40" s="19" t="str">
        <f t="shared" si="74"/>
        <v/>
      </c>
      <c r="AS40" s="19" t="str">
        <f t="shared" si="75"/>
        <v/>
      </c>
      <c r="AT40" s="19" t="str">
        <f t="shared" si="76"/>
        <v/>
      </c>
      <c r="AU40" s="19" t="str">
        <f t="shared" si="77"/>
        <v/>
      </c>
      <c r="AV40" s="19" t="str">
        <f t="shared" si="78"/>
        <v/>
      </c>
      <c r="AW40" s="19" t="str">
        <f t="shared" si="79"/>
        <v/>
      </c>
      <c r="AX40" s="19" t="str">
        <f t="shared" si="80"/>
        <v/>
      </c>
      <c r="AY40" s="19" t="str">
        <f t="shared" si="81"/>
        <v>Yes</v>
      </c>
      <c r="AZ40" s="19" t="str">
        <f t="shared" si="82"/>
        <v>Yes</v>
      </c>
      <c r="BA40" s="19" t="str">
        <f t="shared" si="83"/>
        <v>Yes</v>
      </c>
      <c r="BB40" s="19" t="str">
        <f t="shared" si="84"/>
        <v/>
      </c>
      <c r="BC40" s="19" t="str">
        <f t="shared" si="85"/>
        <v/>
      </c>
      <c r="BD40" s="19" t="str">
        <f t="shared" si="86"/>
        <v/>
      </c>
      <c r="BE40" s="19" t="str">
        <f t="shared" si="87"/>
        <v/>
      </c>
      <c r="BF40" s="19" t="str">
        <f t="shared" si="88"/>
        <v/>
      </c>
      <c r="BG40" s="19" t="str">
        <f t="shared" si="13"/>
        <v/>
      </c>
      <c r="BH40" s="19" t="str">
        <f t="shared" si="14"/>
        <v/>
      </c>
      <c r="BI40" s="19" t="str">
        <f t="shared" si="15"/>
        <v/>
      </c>
      <c r="BJ40" s="19" t="str">
        <f t="shared" si="16"/>
        <v/>
      </c>
      <c r="BK40" s="19" t="str">
        <f t="shared" si="17"/>
        <v/>
      </c>
      <c r="BL40" s="19" t="str">
        <f t="shared" si="18"/>
        <v/>
      </c>
      <c r="BM40" s="19" t="str">
        <f t="shared" si="19"/>
        <v/>
      </c>
      <c r="BN40" s="19" t="str">
        <f t="shared" si="20"/>
        <v/>
      </c>
      <c r="BO40" s="19" t="str">
        <f t="shared" si="21"/>
        <v/>
      </c>
      <c r="BP40" s="19" t="str">
        <f t="shared" si="22"/>
        <v/>
      </c>
      <c r="BQ40" s="19" t="str">
        <f t="shared" si="23"/>
        <v/>
      </c>
      <c r="BR40" s="19" t="str">
        <f t="shared" si="24"/>
        <v/>
      </c>
      <c r="BS40" s="19" t="str">
        <f t="shared" si="25"/>
        <v/>
      </c>
      <c r="BT40" s="19" t="str">
        <f t="shared" si="26"/>
        <v/>
      </c>
      <c r="BU40" s="19" t="str">
        <f t="shared" si="27"/>
        <v/>
      </c>
      <c r="BV40" s="19" t="str">
        <f t="shared" si="28"/>
        <v/>
      </c>
      <c r="BW40" s="5" t="s">
        <v>92</v>
      </c>
      <c r="BX40" s="13" t="str">
        <f t="shared" si="100"/>
        <v>Yes</v>
      </c>
      <c r="BY40" s="13" t="str">
        <f t="shared" si="101"/>
        <v>Yes</v>
      </c>
      <c r="BZ40" s="13" t="str">
        <f t="shared" si="102"/>
        <v/>
      </c>
      <c r="CA40" s="13" t="str">
        <f t="shared" si="103"/>
        <v/>
      </c>
      <c r="CB40" s="13" t="str">
        <f t="shared" si="104"/>
        <v>Yes</v>
      </c>
      <c r="CC40" s="13" t="str">
        <f t="shared" si="105"/>
        <v/>
      </c>
      <c r="CD40" s="13" t="str">
        <f t="shared" si="106"/>
        <v/>
      </c>
      <c r="CE40" s="13" t="str">
        <f t="shared" si="107"/>
        <v/>
      </c>
      <c r="CF40" s="13" t="str">
        <f t="shared" si="108"/>
        <v>Yes</v>
      </c>
      <c r="CG40" s="13" t="str">
        <f t="shared" si="109"/>
        <v/>
      </c>
      <c r="CH40" s="13" t="str">
        <f t="shared" si="110"/>
        <v/>
      </c>
      <c r="CI40" s="13" t="str">
        <f t="shared" si="111"/>
        <v>Yes</v>
      </c>
      <c r="CJ40" s="13" t="str">
        <f t="shared" si="112"/>
        <v/>
      </c>
      <c r="CK40" s="13" t="str">
        <f t="shared" si="113"/>
        <v/>
      </c>
      <c r="CL40" s="13" t="str">
        <f t="shared" si="114"/>
        <v>Yes</v>
      </c>
      <c r="CM40" s="13" t="str">
        <f t="shared" si="115"/>
        <v>Yes</v>
      </c>
      <c r="CN40" s="13" t="str">
        <f t="shared" si="116"/>
        <v>Yes</v>
      </c>
      <c r="CO40" s="13" t="str">
        <f t="shared" si="117"/>
        <v/>
      </c>
      <c r="CP40" s="13" t="str">
        <f t="shared" si="118"/>
        <v/>
      </c>
      <c r="CQ40" s="13" t="str">
        <f t="shared" si="119"/>
        <v/>
      </c>
      <c r="CR40" s="13" t="str">
        <f t="shared" si="120"/>
        <v/>
      </c>
      <c r="CS40" s="13" t="str">
        <f t="shared" si="121"/>
        <v/>
      </c>
      <c r="CT40" s="13" t="str">
        <f t="shared" si="122"/>
        <v/>
      </c>
      <c r="CU40" s="13" t="str">
        <f t="shared" si="123"/>
        <v>Yes</v>
      </c>
      <c r="CV40" s="13" t="str">
        <f t="shared" si="124"/>
        <v>Yes</v>
      </c>
      <c r="CW40" s="13" t="str">
        <f t="shared" si="125"/>
        <v/>
      </c>
      <c r="CX40" s="13" t="str">
        <f t="shared" si="126"/>
        <v/>
      </c>
      <c r="CY40" s="13" t="str">
        <f t="shared" si="127"/>
        <v>Yes</v>
      </c>
    </row>
    <row r="41" spans="1:103" s="7" customFormat="1" ht="35.700000000000003" customHeight="1" x14ac:dyDescent="0.55000000000000004">
      <c r="A41" s="7" t="s">
        <v>587</v>
      </c>
      <c r="B41" s="7" t="s">
        <v>575</v>
      </c>
      <c r="C41" s="5" t="s">
        <v>70</v>
      </c>
      <c r="D41" s="6" t="s">
        <v>118</v>
      </c>
      <c r="E41" s="5">
        <v>99343</v>
      </c>
      <c r="F41" s="5" t="s">
        <v>259</v>
      </c>
      <c r="G41" s="5" t="s">
        <v>307</v>
      </c>
      <c r="H41" s="5">
        <v>1</v>
      </c>
      <c r="I41" s="5" t="s">
        <v>368</v>
      </c>
      <c r="J41" s="5" t="s">
        <v>301</v>
      </c>
      <c r="K41" s="13"/>
      <c r="L41" s="13" t="str">
        <f t="shared" si="89"/>
        <v>Yes</v>
      </c>
      <c r="M41" s="13" t="str">
        <f t="shared" si="90"/>
        <v>Yes</v>
      </c>
      <c r="N41" s="13" t="str">
        <f t="shared" si="91"/>
        <v/>
      </c>
      <c r="O41" s="13" t="str">
        <f t="shared" si="92"/>
        <v/>
      </c>
      <c r="P41" s="13" t="str">
        <f t="shared" si="93"/>
        <v/>
      </c>
      <c r="Q41" s="13" t="str">
        <f t="shared" si="94"/>
        <v/>
      </c>
      <c r="R41" s="13" t="str">
        <f t="shared" si="95"/>
        <v/>
      </c>
      <c r="S41" s="13" t="str">
        <f t="shared" si="96"/>
        <v/>
      </c>
      <c r="T41" s="13" t="str">
        <f t="shared" si="97"/>
        <v>Yes</v>
      </c>
      <c r="U41" s="13" t="str">
        <f t="shared" si="98"/>
        <v/>
      </c>
      <c r="V41" s="13" t="str">
        <f t="shared" si="99"/>
        <v/>
      </c>
      <c r="W41" s="5" t="s">
        <v>365</v>
      </c>
      <c r="X41" s="5" t="s">
        <v>535</v>
      </c>
      <c r="Y41" s="19" t="str">
        <f t="shared" si="11"/>
        <v/>
      </c>
      <c r="Z41" s="19" t="str">
        <f t="shared" si="12"/>
        <v/>
      </c>
      <c r="AA41" s="19" t="str">
        <f t="shared" si="57"/>
        <v/>
      </c>
      <c r="AB41" s="19" t="str">
        <f t="shared" si="58"/>
        <v>Yes</v>
      </c>
      <c r="AC41" s="19" t="str">
        <f t="shared" si="59"/>
        <v>Yes</v>
      </c>
      <c r="AD41" s="19" t="str">
        <f t="shared" si="60"/>
        <v>Yes</v>
      </c>
      <c r="AE41" s="19" t="str">
        <f t="shared" si="61"/>
        <v>Yes</v>
      </c>
      <c r="AF41" s="19" t="str">
        <f t="shared" si="62"/>
        <v>Yes</v>
      </c>
      <c r="AG41" s="19" t="str">
        <f t="shared" si="63"/>
        <v/>
      </c>
      <c r="AH41" s="19" t="str">
        <f t="shared" si="64"/>
        <v/>
      </c>
      <c r="AI41" s="19" t="str">
        <f t="shared" si="65"/>
        <v/>
      </c>
      <c r="AJ41" s="19" t="str">
        <f t="shared" si="66"/>
        <v>Yes</v>
      </c>
      <c r="AK41" s="19" t="str">
        <f t="shared" si="67"/>
        <v>Yes</v>
      </c>
      <c r="AL41" s="19" t="str">
        <f t="shared" si="68"/>
        <v>Yes</v>
      </c>
      <c r="AM41" s="19" t="str">
        <f t="shared" si="69"/>
        <v>Yes</v>
      </c>
      <c r="AN41" s="19" t="str">
        <f t="shared" si="70"/>
        <v>Yes</v>
      </c>
      <c r="AO41" s="19" t="str">
        <f t="shared" si="71"/>
        <v/>
      </c>
      <c r="AP41" s="19" t="str">
        <f t="shared" si="72"/>
        <v/>
      </c>
      <c r="AQ41" s="19" t="str">
        <f t="shared" si="73"/>
        <v/>
      </c>
      <c r="AR41" s="19" t="str">
        <f t="shared" si="74"/>
        <v/>
      </c>
      <c r="AS41" s="19" t="str">
        <f t="shared" si="75"/>
        <v/>
      </c>
      <c r="AT41" s="19" t="str">
        <f t="shared" si="76"/>
        <v/>
      </c>
      <c r="AU41" s="19" t="str">
        <f t="shared" si="77"/>
        <v/>
      </c>
      <c r="AV41" s="19" t="str">
        <f t="shared" si="78"/>
        <v/>
      </c>
      <c r="AW41" s="19" t="str">
        <f t="shared" si="79"/>
        <v/>
      </c>
      <c r="AX41" s="19" t="str">
        <f t="shared" si="80"/>
        <v/>
      </c>
      <c r="AY41" s="19" t="str">
        <f t="shared" si="81"/>
        <v>Yes</v>
      </c>
      <c r="AZ41" s="19" t="str">
        <f t="shared" si="82"/>
        <v>Yes</v>
      </c>
      <c r="BA41" s="19" t="str">
        <f t="shared" si="83"/>
        <v>Yes</v>
      </c>
      <c r="BB41" s="19" t="str">
        <f t="shared" si="84"/>
        <v/>
      </c>
      <c r="BC41" s="19" t="str">
        <f t="shared" si="85"/>
        <v/>
      </c>
      <c r="BD41" s="19" t="str">
        <f t="shared" si="86"/>
        <v/>
      </c>
      <c r="BE41" s="19" t="str">
        <f t="shared" si="87"/>
        <v/>
      </c>
      <c r="BF41" s="19" t="str">
        <f t="shared" si="88"/>
        <v/>
      </c>
      <c r="BG41" s="19" t="str">
        <f t="shared" si="13"/>
        <v/>
      </c>
      <c r="BH41" s="19" t="str">
        <f t="shared" si="14"/>
        <v/>
      </c>
      <c r="BI41" s="19" t="str">
        <f t="shared" si="15"/>
        <v/>
      </c>
      <c r="BJ41" s="19" t="str">
        <f t="shared" si="16"/>
        <v/>
      </c>
      <c r="BK41" s="19" t="str">
        <f t="shared" si="17"/>
        <v/>
      </c>
      <c r="BL41" s="19" t="str">
        <f t="shared" si="18"/>
        <v/>
      </c>
      <c r="BM41" s="19" t="str">
        <f t="shared" si="19"/>
        <v/>
      </c>
      <c r="BN41" s="19" t="str">
        <f t="shared" si="20"/>
        <v/>
      </c>
      <c r="BO41" s="19" t="str">
        <f t="shared" si="21"/>
        <v/>
      </c>
      <c r="BP41" s="19" t="str">
        <f t="shared" si="22"/>
        <v/>
      </c>
      <c r="BQ41" s="19" t="str">
        <f t="shared" si="23"/>
        <v/>
      </c>
      <c r="BR41" s="19" t="str">
        <f t="shared" si="24"/>
        <v/>
      </c>
      <c r="BS41" s="19" t="str">
        <f t="shared" si="25"/>
        <v/>
      </c>
      <c r="BT41" s="19" t="str">
        <f t="shared" si="26"/>
        <v/>
      </c>
      <c r="BU41" s="19" t="str">
        <f t="shared" si="27"/>
        <v/>
      </c>
      <c r="BV41" s="19" t="str">
        <f t="shared" si="28"/>
        <v/>
      </c>
      <c r="BW41" s="5" t="s">
        <v>92</v>
      </c>
      <c r="BX41" s="13" t="str">
        <f t="shared" si="100"/>
        <v>Yes</v>
      </c>
      <c r="BY41" s="13" t="str">
        <f t="shared" si="101"/>
        <v>Yes</v>
      </c>
      <c r="BZ41" s="13" t="str">
        <f t="shared" si="102"/>
        <v/>
      </c>
      <c r="CA41" s="13" t="str">
        <f t="shared" si="103"/>
        <v/>
      </c>
      <c r="CB41" s="13" t="str">
        <f t="shared" si="104"/>
        <v>Yes</v>
      </c>
      <c r="CC41" s="13" t="str">
        <f t="shared" si="105"/>
        <v/>
      </c>
      <c r="CD41" s="13" t="str">
        <f t="shared" si="106"/>
        <v/>
      </c>
      <c r="CE41" s="13" t="str">
        <f t="shared" si="107"/>
        <v/>
      </c>
      <c r="CF41" s="13" t="str">
        <f t="shared" si="108"/>
        <v>Yes</v>
      </c>
      <c r="CG41" s="13" t="str">
        <f t="shared" si="109"/>
        <v/>
      </c>
      <c r="CH41" s="13" t="str">
        <f t="shared" si="110"/>
        <v/>
      </c>
      <c r="CI41" s="13" t="str">
        <f t="shared" si="111"/>
        <v>Yes</v>
      </c>
      <c r="CJ41" s="13" t="str">
        <f t="shared" si="112"/>
        <v/>
      </c>
      <c r="CK41" s="13" t="str">
        <f t="shared" si="113"/>
        <v/>
      </c>
      <c r="CL41" s="13" t="str">
        <f t="shared" si="114"/>
        <v>Yes</v>
      </c>
      <c r="CM41" s="13" t="str">
        <f t="shared" si="115"/>
        <v>Yes</v>
      </c>
      <c r="CN41" s="13" t="str">
        <f t="shared" si="116"/>
        <v>Yes</v>
      </c>
      <c r="CO41" s="13" t="str">
        <f t="shared" si="117"/>
        <v/>
      </c>
      <c r="CP41" s="13" t="str">
        <f t="shared" si="118"/>
        <v/>
      </c>
      <c r="CQ41" s="13" t="str">
        <f t="shared" si="119"/>
        <v/>
      </c>
      <c r="CR41" s="13" t="str">
        <f t="shared" si="120"/>
        <v/>
      </c>
      <c r="CS41" s="13" t="str">
        <f t="shared" si="121"/>
        <v/>
      </c>
      <c r="CT41" s="13" t="str">
        <f t="shared" si="122"/>
        <v/>
      </c>
      <c r="CU41" s="13" t="str">
        <f t="shared" si="123"/>
        <v>Yes</v>
      </c>
      <c r="CV41" s="13" t="str">
        <f t="shared" si="124"/>
        <v>Yes</v>
      </c>
      <c r="CW41" s="13" t="str">
        <f t="shared" si="125"/>
        <v/>
      </c>
      <c r="CX41" s="13" t="str">
        <f t="shared" si="126"/>
        <v/>
      </c>
      <c r="CY41" s="13" t="str">
        <f t="shared" si="127"/>
        <v>Yes</v>
      </c>
    </row>
    <row r="42" spans="1:103" s="7" customFormat="1" ht="35.700000000000003" customHeight="1" x14ac:dyDescent="0.55000000000000004">
      <c r="A42" s="7" t="s">
        <v>587</v>
      </c>
      <c r="B42" s="7" t="s">
        <v>575</v>
      </c>
      <c r="C42" s="5" t="s">
        <v>70</v>
      </c>
      <c r="D42" s="6" t="s">
        <v>128</v>
      </c>
      <c r="E42" s="5">
        <v>99344</v>
      </c>
      <c r="F42" s="5" t="s">
        <v>259</v>
      </c>
      <c r="G42" s="5" t="s">
        <v>307</v>
      </c>
      <c r="H42" s="5">
        <v>1</v>
      </c>
      <c r="I42" s="5" t="s">
        <v>369</v>
      </c>
      <c r="J42" s="5" t="s">
        <v>301</v>
      </c>
      <c r="K42" s="13"/>
      <c r="L42" s="13" t="str">
        <f t="shared" si="89"/>
        <v>Yes</v>
      </c>
      <c r="M42" s="13" t="str">
        <f t="shared" si="90"/>
        <v>Yes</v>
      </c>
      <c r="N42" s="13" t="str">
        <f t="shared" si="91"/>
        <v/>
      </c>
      <c r="O42" s="13" t="str">
        <f t="shared" si="92"/>
        <v/>
      </c>
      <c r="P42" s="13" t="str">
        <f t="shared" si="93"/>
        <v/>
      </c>
      <c r="Q42" s="13" t="str">
        <f t="shared" si="94"/>
        <v/>
      </c>
      <c r="R42" s="13" t="str">
        <f t="shared" si="95"/>
        <v/>
      </c>
      <c r="S42" s="13" t="str">
        <f t="shared" si="96"/>
        <v/>
      </c>
      <c r="T42" s="13" t="str">
        <f t="shared" si="97"/>
        <v>Yes</v>
      </c>
      <c r="U42" s="13" t="str">
        <f t="shared" si="98"/>
        <v/>
      </c>
      <c r="V42" s="13" t="str">
        <f t="shared" si="99"/>
        <v/>
      </c>
      <c r="W42" s="5" t="s">
        <v>365</v>
      </c>
      <c r="X42" s="5" t="s">
        <v>535</v>
      </c>
      <c r="Y42" s="19" t="str">
        <f t="shared" si="11"/>
        <v/>
      </c>
      <c r="Z42" s="19" t="str">
        <f t="shared" si="12"/>
        <v/>
      </c>
      <c r="AA42" s="19" t="str">
        <f t="shared" si="57"/>
        <v/>
      </c>
      <c r="AB42" s="19" t="str">
        <f t="shared" si="58"/>
        <v>Yes</v>
      </c>
      <c r="AC42" s="19" t="str">
        <f t="shared" si="59"/>
        <v>Yes</v>
      </c>
      <c r="AD42" s="19" t="str">
        <f t="shared" si="60"/>
        <v>Yes</v>
      </c>
      <c r="AE42" s="19" t="str">
        <f t="shared" si="61"/>
        <v>Yes</v>
      </c>
      <c r="AF42" s="19" t="str">
        <f t="shared" si="62"/>
        <v>Yes</v>
      </c>
      <c r="AG42" s="19" t="str">
        <f t="shared" si="63"/>
        <v/>
      </c>
      <c r="AH42" s="19" t="str">
        <f t="shared" si="64"/>
        <v/>
      </c>
      <c r="AI42" s="19" t="str">
        <f t="shared" si="65"/>
        <v/>
      </c>
      <c r="AJ42" s="19" t="str">
        <f t="shared" si="66"/>
        <v>Yes</v>
      </c>
      <c r="AK42" s="19" t="str">
        <f t="shared" si="67"/>
        <v>Yes</v>
      </c>
      <c r="AL42" s="19" t="str">
        <f t="shared" si="68"/>
        <v>Yes</v>
      </c>
      <c r="AM42" s="19" t="str">
        <f t="shared" si="69"/>
        <v>Yes</v>
      </c>
      <c r="AN42" s="19" t="str">
        <f t="shared" si="70"/>
        <v>Yes</v>
      </c>
      <c r="AO42" s="19" t="str">
        <f t="shared" si="71"/>
        <v/>
      </c>
      <c r="AP42" s="19" t="str">
        <f t="shared" si="72"/>
        <v/>
      </c>
      <c r="AQ42" s="19" t="str">
        <f t="shared" si="73"/>
        <v/>
      </c>
      <c r="AR42" s="19" t="str">
        <f t="shared" si="74"/>
        <v/>
      </c>
      <c r="AS42" s="19" t="str">
        <f t="shared" si="75"/>
        <v/>
      </c>
      <c r="AT42" s="19" t="str">
        <f t="shared" si="76"/>
        <v/>
      </c>
      <c r="AU42" s="19" t="str">
        <f t="shared" si="77"/>
        <v/>
      </c>
      <c r="AV42" s="19" t="str">
        <f t="shared" si="78"/>
        <v/>
      </c>
      <c r="AW42" s="19" t="str">
        <f t="shared" si="79"/>
        <v/>
      </c>
      <c r="AX42" s="19" t="str">
        <f t="shared" si="80"/>
        <v/>
      </c>
      <c r="AY42" s="19" t="str">
        <f t="shared" si="81"/>
        <v>Yes</v>
      </c>
      <c r="AZ42" s="19" t="str">
        <f t="shared" si="82"/>
        <v>Yes</v>
      </c>
      <c r="BA42" s="19" t="str">
        <f t="shared" si="83"/>
        <v>Yes</v>
      </c>
      <c r="BB42" s="19" t="str">
        <f t="shared" si="84"/>
        <v/>
      </c>
      <c r="BC42" s="19" t="str">
        <f t="shared" si="85"/>
        <v/>
      </c>
      <c r="BD42" s="19" t="str">
        <f t="shared" si="86"/>
        <v/>
      </c>
      <c r="BE42" s="19" t="str">
        <f t="shared" si="87"/>
        <v/>
      </c>
      <c r="BF42" s="19" t="str">
        <f t="shared" si="88"/>
        <v/>
      </c>
      <c r="BG42" s="19" t="str">
        <f t="shared" si="13"/>
        <v/>
      </c>
      <c r="BH42" s="19" t="str">
        <f t="shared" si="14"/>
        <v/>
      </c>
      <c r="BI42" s="19" t="str">
        <f t="shared" si="15"/>
        <v/>
      </c>
      <c r="BJ42" s="19" t="str">
        <f t="shared" si="16"/>
        <v/>
      </c>
      <c r="BK42" s="19" t="str">
        <f t="shared" si="17"/>
        <v/>
      </c>
      <c r="BL42" s="19" t="str">
        <f t="shared" si="18"/>
        <v/>
      </c>
      <c r="BM42" s="19" t="str">
        <f t="shared" si="19"/>
        <v/>
      </c>
      <c r="BN42" s="19" t="str">
        <f t="shared" si="20"/>
        <v/>
      </c>
      <c r="BO42" s="19" t="str">
        <f t="shared" si="21"/>
        <v/>
      </c>
      <c r="BP42" s="19" t="str">
        <f t="shared" si="22"/>
        <v/>
      </c>
      <c r="BQ42" s="19" t="str">
        <f t="shared" si="23"/>
        <v/>
      </c>
      <c r="BR42" s="19" t="str">
        <f t="shared" si="24"/>
        <v/>
      </c>
      <c r="BS42" s="19" t="str">
        <f t="shared" si="25"/>
        <v/>
      </c>
      <c r="BT42" s="19" t="str">
        <f t="shared" si="26"/>
        <v/>
      </c>
      <c r="BU42" s="19" t="str">
        <f t="shared" si="27"/>
        <v/>
      </c>
      <c r="BV42" s="19" t="str">
        <f t="shared" si="28"/>
        <v/>
      </c>
      <c r="BW42" s="5" t="s">
        <v>92</v>
      </c>
      <c r="BX42" s="13" t="str">
        <f t="shared" si="100"/>
        <v>Yes</v>
      </c>
      <c r="BY42" s="13" t="str">
        <f t="shared" si="101"/>
        <v>Yes</v>
      </c>
      <c r="BZ42" s="13" t="str">
        <f t="shared" si="102"/>
        <v/>
      </c>
      <c r="CA42" s="13" t="str">
        <f t="shared" si="103"/>
        <v/>
      </c>
      <c r="CB42" s="13" t="str">
        <f t="shared" si="104"/>
        <v>Yes</v>
      </c>
      <c r="CC42" s="13" t="str">
        <f t="shared" si="105"/>
        <v/>
      </c>
      <c r="CD42" s="13" t="str">
        <f t="shared" si="106"/>
        <v/>
      </c>
      <c r="CE42" s="13" t="str">
        <f t="shared" si="107"/>
        <v/>
      </c>
      <c r="CF42" s="13" t="str">
        <f t="shared" si="108"/>
        <v>Yes</v>
      </c>
      <c r="CG42" s="13" t="str">
        <f t="shared" si="109"/>
        <v/>
      </c>
      <c r="CH42" s="13" t="str">
        <f t="shared" si="110"/>
        <v/>
      </c>
      <c r="CI42" s="13" t="str">
        <f t="shared" si="111"/>
        <v>Yes</v>
      </c>
      <c r="CJ42" s="13" t="str">
        <f t="shared" si="112"/>
        <v/>
      </c>
      <c r="CK42" s="13" t="str">
        <f t="shared" si="113"/>
        <v/>
      </c>
      <c r="CL42" s="13" t="str">
        <f t="shared" si="114"/>
        <v>Yes</v>
      </c>
      <c r="CM42" s="13" t="str">
        <f t="shared" si="115"/>
        <v>Yes</v>
      </c>
      <c r="CN42" s="13" t="str">
        <f t="shared" si="116"/>
        <v>Yes</v>
      </c>
      <c r="CO42" s="13" t="str">
        <f t="shared" si="117"/>
        <v/>
      </c>
      <c r="CP42" s="13" t="str">
        <f t="shared" si="118"/>
        <v/>
      </c>
      <c r="CQ42" s="13" t="str">
        <f t="shared" si="119"/>
        <v/>
      </c>
      <c r="CR42" s="13" t="str">
        <f t="shared" si="120"/>
        <v/>
      </c>
      <c r="CS42" s="13" t="str">
        <f t="shared" si="121"/>
        <v/>
      </c>
      <c r="CT42" s="13" t="str">
        <f t="shared" si="122"/>
        <v/>
      </c>
      <c r="CU42" s="13" t="str">
        <f t="shared" si="123"/>
        <v>Yes</v>
      </c>
      <c r="CV42" s="13" t="str">
        <f t="shared" si="124"/>
        <v>Yes</v>
      </c>
      <c r="CW42" s="13" t="str">
        <f t="shared" si="125"/>
        <v/>
      </c>
      <c r="CX42" s="13" t="str">
        <f t="shared" si="126"/>
        <v/>
      </c>
      <c r="CY42" s="13" t="str">
        <f t="shared" si="127"/>
        <v>Yes</v>
      </c>
    </row>
    <row r="43" spans="1:103" s="7" customFormat="1" ht="35.700000000000003" customHeight="1" x14ac:dyDescent="0.55000000000000004">
      <c r="A43" s="7" t="s">
        <v>587</v>
      </c>
      <c r="B43" s="7" t="s">
        <v>575</v>
      </c>
      <c r="C43" s="5" t="s">
        <v>70</v>
      </c>
      <c r="D43" s="6" t="s">
        <v>134</v>
      </c>
      <c r="E43" s="5">
        <v>99345</v>
      </c>
      <c r="F43" s="5" t="s">
        <v>259</v>
      </c>
      <c r="G43" s="5" t="s">
        <v>307</v>
      </c>
      <c r="H43" s="5">
        <v>1</v>
      </c>
      <c r="I43" s="5" t="s">
        <v>370</v>
      </c>
      <c r="J43" s="5" t="s">
        <v>301</v>
      </c>
      <c r="K43" s="13"/>
      <c r="L43" s="13" t="str">
        <f t="shared" si="89"/>
        <v>Yes</v>
      </c>
      <c r="M43" s="13" t="str">
        <f t="shared" si="90"/>
        <v>Yes</v>
      </c>
      <c r="N43" s="13" t="str">
        <f t="shared" si="91"/>
        <v/>
      </c>
      <c r="O43" s="13" t="str">
        <f t="shared" si="92"/>
        <v/>
      </c>
      <c r="P43" s="13" t="str">
        <f t="shared" si="93"/>
        <v/>
      </c>
      <c r="Q43" s="13" t="str">
        <f t="shared" si="94"/>
        <v/>
      </c>
      <c r="R43" s="13" t="str">
        <f t="shared" si="95"/>
        <v/>
      </c>
      <c r="S43" s="13" t="str">
        <f t="shared" si="96"/>
        <v/>
      </c>
      <c r="T43" s="13" t="str">
        <f t="shared" si="97"/>
        <v>Yes</v>
      </c>
      <c r="U43" s="13" t="str">
        <f t="shared" si="98"/>
        <v/>
      </c>
      <c r="V43" s="13" t="str">
        <f t="shared" si="99"/>
        <v/>
      </c>
      <c r="W43" s="5" t="s">
        <v>365</v>
      </c>
      <c r="X43" s="5" t="s">
        <v>535</v>
      </c>
      <c r="Y43" s="19" t="str">
        <f t="shared" si="11"/>
        <v/>
      </c>
      <c r="Z43" s="19" t="str">
        <f t="shared" si="12"/>
        <v/>
      </c>
      <c r="AA43" s="19" t="str">
        <f t="shared" si="57"/>
        <v/>
      </c>
      <c r="AB43" s="19" t="str">
        <f t="shared" si="58"/>
        <v>Yes</v>
      </c>
      <c r="AC43" s="19" t="str">
        <f t="shared" si="59"/>
        <v>Yes</v>
      </c>
      <c r="AD43" s="19" t="str">
        <f t="shared" si="60"/>
        <v>Yes</v>
      </c>
      <c r="AE43" s="19" t="str">
        <f t="shared" si="61"/>
        <v>Yes</v>
      </c>
      <c r="AF43" s="19" t="str">
        <f t="shared" si="62"/>
        <v>Yes</v>
      </c>
      <c r="AG43" s="19" t="str">
        <f t="shared" si="63"/>
        <v/>
      </c>
      <c r="AH43" s="19" t="str">
        <f t="shared" si="64"/>
        <v/>
      </c>
      <c r="AI43" s="19" t="str">
        <f t="shared" si="65"/>
        <v/>
      </c>
      <c r="AJ43" s="19" t="str">
        <f t="shared" si="66"/>
        <v>Yes</v>
      </c>
      <c r="AK43" s="19" t="str">
        <f t="shared" si="67"/>
        <v>Yes</v>
      </c>
      <c r="AL43" s="19" t="str">
        <f t="shared" si="68"/>
        <v>Yes</v>
      </c>
      <c r="AM43" s="19" t="str">
        <f t="shared" si="69"/>
        <v>Yes</v>
      </c>
      <c r="AN43" s="19" t="str">
        <f t="shared" si="70"/>
        <v>Yes</v>
      </c>
      <c r="AO43" s="19" t="str">
        <f t="shared" si="71"/>
        <v/>
      </c>
      <c r="AP43" s="19" t="str">
        <f t="shared" si="72"/>
        <v/>
      </c>
      <c r="AQ43" s="19" t="str">
        <f t="shared" si="73"/>
        <v/>
      </c>
      <c r="AR43" s="19" t="str">
        <f t="shared" si="74"/>
        <v/>
      </c>
      <c r="AS43" s="19" t="str">
        <f t="shared" si="75"/>
        <v/>
      </c>
      <c r="AT43" s="19" t="str">
        <f t="shared" si="76"/>
        <v/>
      </c>
      <c r="AU43" s="19" t="str">
        <f t="shared" si="77"/>
        <v/>
      </c>
      <c r="AV43" s="19" t="str">
        <f t="shared" si="78"/>
        <v/>
      </c>
      <c r="AW43" s="19" t="str">
        <f t="shared" si="79"/>
        <v/>
      </c>
      <c r="AX43" s="19" t="str">
        <f t="shared" si="80"/>
        <v/>
      </c>
      <c r="AY43" s="19" t="str">
        <f t="shared" si="81"/>
        <v>Yes</v>
      </c>
      <c r="AZ43" s="19" t="str">
        <f t="shared" si="82"/>
        <v>Yes</v>
      </c>
      <c r="BA43" s="19" t="str">
        <f t="shared" si="83"/>
        <v>Yes</v>
      </c>
      <c r="BB43" s="19" t="str">
        <f t="shared" si="84"/>
        <v/>
      </c>
      <c r="BC43" s="19" t="str">
        <f t="shared" si="85"/>
        <v/>
      </c>
      <c r="BD43" s="19" t="str">
        <f t="shared" si="86"/>
        <v/>
      </c>
      <c r="BE43" s="19" t="str">
        <f t="shared" si="87"/>
        <v/>
      </c>
      <c r="BF43" s="19" t="str">
        <f t="shared" si="88"/>
        <v/>
      </c>
      <c r="BG43" s="19" t="str">
        <f t="shared" si="13"/>
        <v/>
      </c>
      <c r="BH43" s="19" t="str">
        <f t="shared" si="14"/>
        <v/>
      </c>
      <c r="BI43" s="19" t="str">
        <f t="shared" si="15"/>
        <v/>
      </c>
      <c r="BJ43" s="19" t="str">
        <f t="shared" si="16"/>
        <v/>
      </c>
      <c r="BK43" s="19" t="str">
        <f t="shared" si="17"/>
        <v/>
      </c>
      <c r="BL43" s="19" t="str">
        <f t="shared" si="18"/>
        <v/>
      </c>
      <c r="BM43" s="19" t="str">
        <f t="shared" si="19"/>
        <v/>
      </c>
      <c r="BN43" s="19" t="str">
        <f t="shared" si="20"/>
        <v/>
      </c>
      <c r="BO43" s="19" t="str">
        <f t="shared" si="21"/>
        <v/>
      </c>
      <c r="BP43" s="19" t="str">
        <f t="shared" si="22"/>
        <v/>
      </c>
      <c r="BQ43" s="19" t="str">
        <f t="shared" si="23"/>
        <v/>
      </c>
      <c r="BR43" s="19" t="str">
        <f t="shared" si="24"/>
        <v/>
      </c>
      <c r="BS43" s="19" t="str">
        <f t="shared" si="25"/>
        <v/>
      </c>
      <c r="BT43" s="19" t="str">
        <f t="shared" si="26"/>
        <v/>
      </c>
      <c r="BU43" s="19" t="str">
        <f t="shared" si="27"/>
        <v/>
      </c>
      <c r="BV43" s="19" t="str">
        <f t="shared" si="28"/>
        <v/>
      </c>
      <c r="BW43" s="5" t="s">
        <v>92</v>
      </c>
      <c r="BX43" s="13" t="str">
        <f t="shared" si="100"/>
        <v>Yes</v>
      </c>
      <c r="BY43" s="13" t="str">
        <f t="shared" si="101"/>
        <v>Yes</v>
      </c>
      <c r="BZ43" s="13" t="str">
        <f t="shared" si="102"/>
        <v/>
      </c>
      <c r="CA43" s="13" t="str">
        <f t="shared" si="103"/>
        <v/>
      </c>
      <c r="CB43" s="13" t="str">
        <f t="shared" si="104"/>
        <v>Yes</v>
      </c>
      <c r="CC43" s="13" t="str">
        <f t="shared" si="105"/>
        <v/>
      </c>
      <c r="CD43" s="13" t="str">
        <f t="shared" si="106"/>
        <v/>
      </c>
      <c r="CE43" s="13" t="str">
        <f t="shared" si="107"/>
        <v/>
      </c>
      <c r="CF43" s="13" t="str">
        <f t="shared" si="108"/>
        <v>Yes</v>
      </c>
      <c r="CG43" s="13" t="str">
        <f t="shared" si="109"/>
        <v/>
      </c>
      <c r="CH43" s="13" t="str">
        <f t="shared" si="110"/>
        <v/>
      </c>
      <c r="CI43" s="13" t="str">
        <f t="shared" si="111"/>
        <v>Yes</v>
      </c>
      <c r="CJ43" s="13" t="str">
        <f t="shared" si="112"/>
        <v/>
      </c>
      <c r="CK43" s="13" t="str">
        <f t="shared" si="113"/>
        <v/>
      </c>
      <c r="CL43" s="13" t="str">
        <f t="shared" si="114"/>
        <v>Yes</v>
      </c>
      <c r="CM43" s="13" t="str">
        <f t="shared" si="115"/>
        <v>Yes</v>
      </c>
      <c r="CN43" s="13" t="str">
        <f t="shared" si="116"/>
        <v>Yes</v>
      </c>
      <c r="CO43" s="13" t="str">
        <f t="shared" si="117"/>
        <v/>
      </c>
      <c r="CP43" s="13" t="str">
        <f t="shared" si="118"/>
        <v/>
      </c>
      <c r="CQ43" s="13" t="str">
        <f t="shared" si="119"/>
        <v/>
      </c>
      <c r="CR43" s="13" t="str">
        <f t="shared" si="120"/>
        <v/>
      </c>
      <c r="CS43" s="13" t="str">
        <f t="shared" si="121"/>
        <v/>
      </c>
      <c r="CT43" s="13" t="str">
        <f t="shared" si="122"/>
        <v/>
      </c>
      <c r="CU43" s="13" t="str">
        <f t="shared" si="123"/>
        <v>Yes</v>
      </c>
      <c r="CV43" s="13" t="str">
        <f t="shared" si="124"/>
        <v>Yes</v>
      </c>
      <c r="CW43" s="13" t="str">
        <f t="shared" si="125"/>
        <v/>
      </c>
      <c r="CX43" s="13" t="str">
        <f t="shared" si="126"/>
        <v/>
      </c>
      <c r="CY43" s="13" t="str">
        <f t="shared" si="127"/>
        <v>Yes</v>
      </c>
    </row>
    <row r="44" spans="1:103" s="7" customFormat="1" ht="35.700000000000003" customHeight="1" x14ac:dyDescent="0.55000000000000004">
      <c r="A44" s="7" t="s">
        <v>587</v>
      </c>
      <c r="B44" s="7" t="s">
        <v>575</v>
      </c>
      <c r="C44" s="5" t="s">
        <v>70</v>
      </c>
      <c r="D44" s="6" t="s">
        <v>93</v>
      </c>
      <c r="E44" s="5">
        <v>99347</v>
      </c>
      <c r="F44" s="5" t="s">
        <v>259</v>
      </c>
      <c r="G44" s="5" t="s">
        <v>307</v>
      </c>
      <c r="H44" s="5">
        <v>1</v>
      </c>
      <c r="I44" s="5" t="s">
        <v>371</v>
      </c>
      <c r="J44" s="5" t="s">
        <v>301</v>
      </c>
      <c r="K44" s="13"/>
      <c r="L44" s="13" t="str">
        <f t="shared" si="89"/>
        <v>Yes</v>
      </c>
      <c r="M44" s="13" t="str">
        <f t="shared" si="90"/>
        <v>Yes</v>
      </c>
      <c r="N44" s="13" t="str">
        <f t="shared" si="91"/>
        <v/>
      </c>
      <c r="O44" s="13" t="str">
        <f t="shared" si="92"/>
        <v/>
      </c>
      <c r="P44" s="13" t="str">
        <f t="shared" si="93"/>
        <v/>
      </c>
      <c r="Q44" s="13" t="str">
        <f t="shared" si="94"/>
        <v/>
      </c>
      <c r="R44" s="13" t="str">
        <f t="shared" si="95"/>
        <v/>
      </c>
      <c r="S44" s="13" t="str">
        <f t="shared" si="96"/>
        <v/>
      </c>
      <c r="T44" s="13" t="str">
        <f t="shared" si="97"/>
        <v>Yes</v>
      </c>
      <c r="U44" s="13" t="str">
        <f t="shared" si="98"/>
        <v/>
      </c>
      <c r="V44" s="13" t="str">
        <f t="shared" si="99"/>
        <v/>
      </c>
      <c r="W44" s="5" t="s">
        <v>365</v>
      </c>
      <c r="X44" s="5" t="s">
        <v>535</v>
      </c>
      <c r="Y44" s="19" t="str">
        <f t="shared" si="11"/>
        <v/>
      </c>
      <c r="Z44" s="19" t="str">
        <f t="shared" si="12"/>
        <v/>
      </c>
      <c r="AA44" s="19" t="str">
        <f t="shared" si="57"/>
        <v/>
      </c>
      <c r="AB44" s="19" t="str">
        <f t="shared" si="58"/>
        <v>Yes</v>
      </c>
      <c r="AC44" s="19" t="str">
        <f t="shared" si="59"/>
        <v>Yes</v>
      </c>
      <c r="AD44" s="19" t="str">
        <f t="shared" si="60"/>
        <v>Yes</v>
      </c>
      <c r="AE44" s="19" t="str">
        <f t="shared" si="61"/>
        <v>Yes</v>
      </c>
      <c r="AF44" s="19" t="str">
        <f t="shared" si="62"/>
        <v>Yes</v>
      </c>
      <c r="AG44" s="19" t="str">
        <f t="shared" si="63"/>
        <v/>
      </c>
      <c r="AH44" s="19" t="str">
        <f t="shared" si="64"/>
        <v/>
      </c>
      <c r="AI44" s="19" t="str">
        <f t="shared" si="65"/>
        <v/>
      </c>
      <c r="AJ44" s="19" t="str">
        <f t="shared" si="66"/>
        <v>Yes</v>
      </c>
      <c r="AK44" s="19" t="str">
        <f t="shared" si="67"/>
        <v>Yes</v>
      </c>
      <c r="AL44" s="19" t="str">
        <f t="shared" si="68"/>
        <v>Yes</v>
      </c>
      <c r="AM44" s="19" t="str">
        <f t="shared" si="69"/>
        <v>Yes</v>
      </c>
      <c r="AN44" s="19" t="str">
        <f t="shared" si="70"/>
        <v>Yes</v>
      </c>
      <c r="AO44" s="19" t="str">
        <f t="shared" si="71"/>
        <v/>
      </c>
      <c r="AP44" s="19" t="str">
        <f t="shared" si="72"/>
        <v/>
      </c>
      <c r="AQ44" s="19" t="str">
        <f t="shared" si="73"/>
        <v/>
      </c>
      <c r="AR44" s="19" t="str">
        <f t="shared" si="74"/>
        <v/>
      </c>
      <c r="AS44" s="19" t="str">
        <f t="shared" si="75"/>
        <v/>
      </c>
      <c r="AT44" s="19" t="str">
        <f t="shared" si="76"/>
        <v/>
      </c>
      <c r="AU44" s="19" t="str">
        <f t="shared" si="77"/>
        <v/>
      </c>
      <c r="AV44" s="19" t="str">
        <f t="shared" si="78"/>
        <v/>
      </c>
      <c r="AW44" s="19" t="str">
        <f t="shared" si="79"/>
        <v/>
      </c>
      <c r="AX44" s="19" t="str">
        <f t="shared" si="80"/>
        <v/>
      </c>
      <c r="AY44" s="19" t="str">
        <f t="shared" si="81"/>
        <v>Yes</v>
      </c>
      <c r="AZ44" s="19" t="str">
        <f t="shared" si="82"/>
        <v>Yes</v>
      </c>
      <c r="BA44" s="19" t="str">
        <f t="shared" si="83"/>
        <v>Yes</v>
      </c>
      <c r="BB44" s="19" t="str">
        <f t="shared" si="84"/>
        <v/>
      </c>
      <c r="BC44" s="19" t="str">
        <f t="shared" si="85"/>
        <v/>
      </c>
      <c r="BD44" s="19" t="str">
        <f t="shared" si="86"/>
        <v/>
      </c>
      <c r="BE44" s="19" t="str">
        <f t="shared" si="87"/>
        <v/>
      </c>
      <c r="BF44" s="19" t="str">
        <f t="shared" si="88"/>
        <v/>
      </c>
      <c r="BG44" s="19" t="str">
        <f t="shared" si="13"/>
        <v/>
      </c>
      <c r="BH44" s="19" t="str">
        <f t="shared" si="14"/>
        <v/>
      </c>
      <c r="BI44" s="19" t="str">
        <f t="shared" si="15"/>
        <v/>
      </c>
      <c r="BJ44" s="19" t="str">
        <f t="shared" si="16"/>
        <v/>
      </c>
      <c r="BK44" s="19" t="str">
        <f t="shared" si="17"/>
        <v/>
      </c>
      <c r="BL44" s="19" t="str">
        <f t="shared" si="18"/>
        <v/>
      </c>
      <c r="BM44" s="19" t="str">
        <f t="shared" si="19"/>
        <v/>
      </c>
      <c r="BN44" s="19" t="str">
        <f t="shared" si="20"/>
        <v/>
      </c>
      <c r="BO44" s="19" t="str">
        <f t="shared" si="21"/>
        <v/>
      </c>
      <c r="BP44" s="19" t="str">
        <f t="shared" si="22"/>
        <v/>
      </c>
      <c r="BQ44" s="19" t="str">
        <f t="shared" si="23"/>
        <v/>
      </c>
      <c r="BR44" s="19" t="str">
        <f t="shared" si="24"/>
        <v/>
      </c>
      <c r="BS44" s="19" t="str">
        <f t="shared" si="25"/>
        <v/>
      </c>
      <c r="BT44" s="19" t="str">
        <f t="shared" si="26"/>
        <v/>
      </c>
      <c r="BU44" s="19" t="str">
        <f t="shared" si="27"/>
        <v/>
      </c>
      <c r="BV44" s="19" t="str">
        <f t="shared" si="28"/>
        <v/>
      </c>
      <c r="BW44" s="5" t="s">
        <v>92</v>
      </c>
      <c r="BX44" s="13" t="str">
        <f t="shared" si="100"/>
        <v>Yes</v>
      </c>
      <c r="BY44" s="13" t="str">
        <f t="shared" si="101"/>
        <v>Yes</v>
      </c>
      <c r="BZ44" s="13" t="str">
        <f t="shared" si="102"/>
        <v/>
      </c>
      <c r="CA44" s="13" t="str">
        <f t="shared" si="103"/>
        <v/>
      </c>
      <c r="CB44" s="13" t="str">
        <f t="shared" si="104"/>
        <v>Yes</v>
      </c>
      <c r="CC44" s="13" t="str">
        <f t="shared" si="105"/>
        <v/>
      </c>
      <c r="CD44" s="13" t="str">
        <f t="shared" si="106"/>
        <v/>
      </c>
      <c r="CE44" s="13" t="str">
        <f t="shared" si="107"/>
        <v/>
      </c>
      <c r="CF44" s="13" t="str">
        <f t="shared" si="108"/>
        <v>Yes</v>
      </c>
      <c r="CG44" s="13" t="str">
        <f t="shared" si="109"/>
        <v/>
      </c>
      <c r="CH44" s="13" t="str">
        <f t="shared" si="110"/>
        <v/>
      </c>
      <c r="CI44" s="13" t="str">
        <f t="shared" si="111"/>
        <v>Yes</v>
      </c>
      <c r="CJ44" s="13" t="str">
        <f t="shared" si="112"/>
        <v/>
      </c>
      <c r="CK44" s="13" t="str">
        <f t="shared" si="113"/>
        <v/>
      </c>
      <c r="CL44" s="13" t="str">
        <f t="shared" si="114"/>
        <v>Yes</v>
      </c>
      <c r="CM44" s="13" t="str">
        <f t="shared" si="115"/>
        <v>Yes</v>
      </c>
      <c r="CN44" s="13" t="str">
        <f t="shared" si="116"/>
        <v>Yes</v>
      </c>
      <c r="CO44" s="13" t="str">
        <f t="shared" si="117"/>
        <v/>
      </c>
      <c r="CP44" s="13" t="str">
        <f t="shared" si="118"/>
        <v/>
      </c>
      <c r="CQ44" s="13" t="str">
        <f t="shared" si="119"/>
        <v/>
      </c>
      <c r="CR44" s="13" t="str">
        <f t="shared" si="120"/>
        <v/>
      </c>
      <c r="CS44" s="13" t="str">
        <f t="shared" si="121"/>
        <v/>
      </c>
      <c r="CT44" s="13" t="str">
        <f t="shared" si="122"/>
        <v/>
      </c>
      <c r="CU44" s="13" t="str">
        <f t="shared" si="123"/>
        <v>Yes</v>
      </c>
      <c r="CV44" s="13" t="str">
        <f t="shared" si="124"/>
        <v>Yes</v>
      </c>
      <c r="CW44" s="13" t="str">
        <f t="shared" si="125"/>
        <v/>
      </c>
      <c r="CX44" s="13" t="str">
        <f t="shared" si="126"/>
        <v/>
      </c>
      <c r="CY44" s="13" t="str">
        <f t="shared" si="127"/>
        <v>Yes</v>
      </c>
    </row>
    <row r="45" spans="1:103" s="7" customFormat="1" ht="35.700000000000003" customHeight="1" x14ac:dyDescent="0.55000000000000004">
      <c r="A45" s="7" t="s">
        <v>587</v>
      </c>
      <c r="B45" s="7" t="s">
        <v>575</v>
      </c>
      <c r="C45" s="5" t="s">
        <v>70</v>
      </c>
      <c r="D45" s="6" t="s">
        <v>109</v>
      </c>
      <c r="E45" s="5">
        <v>99348</v>
      </c>
      <c r="F45" s="5" t="s">
        <v>259</v>
      </c>
      <c r="G45" s="5" t="s">
        <v>307</v>
      </c>
      <c r="H45" s="5">
        <v>1</v>
      </c>
      <c r="I45" s="5" t="s">
        <v>372</v>
      </c>
      <c r="J45" s="5" t="s">
        <v>301</v>
      </c>
      <c r="K45" s="13"/>
      <c r="L45" s="13" t="str">
        <f t="shared" si="89"/>
        <v>Yes</v>
      </c>
      <c r="M45" s="13" t="str">
        <f t="shared" si="90"/>
        <v>Yes</v>
      </c>
      <c r="N45" s="13" t="str">
        <f t="shared" si="91"/>
        <v/>
      </c>
      <c r="O45" s="13" t="str">
        <f t="shared" si="92"/>
        <v/>
      </c>
      <c r="P45" s="13" t="str">
        <f t="shared" si="93"/>
        <v/>
      </c>
      <c r="Q45" s="13" t="str">
        <f t="shared" si="94"/>
        <v/>
      </c>
      <c r="R45" s="13" t="str">
        <f t="shared" si="95"/>
        <v/>
      </c>
      <c r="S45" s="13" t="str">
        <f t="shared" si="96"/>
        <v/>
      </c>
      <c r="T45" s="13" t="str">
        <f t="shared" si="97"/>
        <v>Yes</v>
      </c>
      <c r="U45" s="13" t="str">
        <f t="shared" si="98"/>
        <v/>
      </c>
      <c r="V45" s="13" t="str">
        <f t="shared" si="99"/>
        <v/>
      </c>
      <c r="W45" s="5" t="s">
        <v>365</v>
      </c>
      <c r="X45" s="5" t="s">
        <v>535</v>
      </c>
      <c r="Y45" s="19" t="str">
        <f t="shared" si="11"/>
        <v/>
      </c>
      <c r="Z45" s="19" t="str">
        <f t="shared" si="12"/>
        <v/>
      </c>
      <c r="AA45" s="19" t="str">
        <f t="shared" si="57"/>
        <v/>
      </c>
      <c r="AB45" s="19" t="str">
        <f t="shared" si="58"/>
        <v>Yes</v>
      </c>
      <c r="AC45" s="19" t="str">
        <f t="shared" si="59"/>
        <v>Yes</v>
      </c>
      <c r="AD45" s="19" t="str">
        <f t="shared" si="60"/>
        <v>Yes</v>
      </c>
      <c r="AE45" s="19" t="str">
        <f t="shared" si="61"/>
        <v>Yes</v>
      </c>
      <c r="AF45" s="19" t="str">
        <f t="shared" si="62"/>
        <v>Yes</v>
      </c>
      <c r="AG45" s="19" t="str">
        <f t="shared" si="63"/>
        <v/>
      </c>
      <c r="AH45" s="19" t="str">
        <f t="shared" si="64"/>
        <v/>
      </c>
      <c r="AI45" s="19" t="str">
        <f t="shared" si="65"/>
        <v/>
      </c>
      <c r="AJ45" s="19" t="str">
        <f t="shared" si="66"/>
        <v>Yes</v>
      </c>
      <c r="AK45" s="19" t="str">
        <f t="shared" si="67"/>
        <v>Yes</v>
      </c>
      <c r="AL45" s="19" t="str">
        <f t="shared" si="68"/>
        <v>Yes</v>
      </c>
      <c r="AM45" s="19" t="str">
        <f t="shared" si="69"/>
        <v>Yes</v>
      </c>
      <c r="AN45" s="19" t="str">
        <f t="shared" si="70"/>
        <v>Yes</v>
      </c>
      <c r="AO45" s="19" t="str">
        <f t="shared" si="71"/>
        <v/>
      </c>
      <c r="AP45" s="19" t="str">
        <f t="shared" si="72"/>
        <v/>
      </c>
      <c r="AQ45" s="19" t="str">
        <f t="shared" si="73"/>
        <v/>
      </c>
      <c r="AR45" s="19" t="str">
        <f t="shared" si="74"/>
        <v/>
      </c>
      <c r="AS45" s="19" t="str">
        <f t="shared" si="75"/>
        <v/>
      </c>
      <c r="AT45" s="19" t="str">
        <f t="shared" si="76"/>
        <v/>
      </c>
      <c r="AU45" s="19" t="str">
        <f t="shared" si="77"/>
        <v/>
      </c>
      <c r="AV45" s="19" t="str">
        <f t="shared" si="78"/>
        <v/>
      </c>
      <c r="AW45" s="19" t="str">
        <f t="shared" si="79"/>
        <v/>
      </c>
      <c r="AX45" s="19" t="str">
        <f t="shared" si="80"/>
        <v/>
      </c>
      <c r="AY45" s="19" t="str">
        <f t="shared" si="81"/>
        <v>Yes</v>
      </c>
      <c r="AZ45" s="19" t="str">
        <f t="shared" si="82"/>
        <v>Yes</v>
      </c>
      <c r="BA45" s="19" t="str">
        <f t="shared" si="83"/>
        <v>Yes</v>
      </c>
      <c r="BB45" s="19" t="str">
        <f t="shared" si="84"/>
        <v/>
      </c>
      <c r="BC45" s="19" t="str">
        <f t="shared" si="85"/>
        <v/>
      </c>
      <c r="BD45" s="19" t="str">
        <f t="shared" si="86"/>
        <v/>
      </c>
      <c r="BE45" s="19" t="str">
        <f t="shared" si="87"/>
        <v/>
      </c>
      <c r="BF45" s="19" t="str">
        <f t="shared" si="88"/>
        <v/>
      </c>
      <c r="BG45" s="19" t="str">
        <f t="shared" si="13"/>
        <v/>
      </c>
      <c r="BH45" s="19" t="str">
        <f t="shared" si="14"/>
        <v/>
      </c>
      <c r="BI45" s="19" t="str">
        <f t="shared" si="15"/>
        <v/>
      </c>
      <c r="BJ45" s="19" t="str">
        <f t="shared" si="16"/>
        <v/>
      </c>
      <c r="BK45" s="19" t="str">
        <f t="shared" si="17"/>
        <v/>
      </c>
      <c r="BL45" s="19" t="str">
        <f t="shared" si="18"/>
        <v/>
      </c>
      <c r="BM45" s="19" t="str">
        <f t="shared" si="19"/>
        <v/>
      </c>
      <c r="BN45" s="19" t="str">
        <f t="shared" si="20"/>
        <v/>
      </c>
      <c r="BO45" s="19" t="str">
        <f t="shared" si="21"/>
        <v/>
      </c>
      <c r="BP45" s="19" t="str">
        <f t="shared" si="22"/>
        <v/>
      </c>
      <c r="BQ45" s="19" t="str">
        <f t="shared" si="23"/>
        <v/>
      </c>
      <c r="BR45" s="19" t="str">
        <f t="shared" si="24"/>
        <v/>
      </c>
      <c r="BS45" s="19" t="str">
        <f t="shared" si="25"/>
        <v/>
      </c>
      <c r="BT45" s="19" t="str">
        <f t="shared" si="26"/>
        <v/>
      </c>
      <c r="BU45" s="19" t="str">
        <f t="shared" si="27"/>
        <v/>
      </c>
      <c r="BV45" s="19" t="str">
        <f t="shared" si="28"/>
        <v/>
      </c>
      <c r="BW45" s="5" t="s">
        <v>92</v>
      </c>
      <c r="BX45" s="13" t="str">
        <f t="shared" si="100"/>
        <v>Yes</v>
      </c>
      <c r="BY45" s="13" t="str">
        <f t="shared" si="101"/>
        <v>Yes</v>
      </c>
      <c r="BZ45" s="13" t="str">
        <f t="shared" si="102"/>
        <v/>
      </c>
      <c r="CA45" s="13" t="str">
        <f t="shared" si="103"/>
        <v/>
      </c>
      <c r="CB45" s="13" t="str">
        <f t="shared" si="104"/>
        <v>Yes</v>
      </c>
      <c r="CC45" s="13" t="str">
        <f t="shared" si="105"/>
        <v/>
      </c>
      <c r="CD45" s="13" t="str">
        <f t="shared" si="106"/>
        <v/>
      </c>
      <c r="CE45" s="13" t="str">
        <f t="shared" si="107"/>
        <v/>
      </c>
      <c r="CF45" s="13" t="str">
        <f t="shared" si="108"/>
        <v>Yes</v>
      </c>
      <c r="CG45" s="13" t="str">
        <f t="shared" si="109"/>
        <v/>
      </c>
      <c r="CH45" s="13" t="str">
        <f t="shared" si="110"/>
        <v/>
      </c>
      <c r="CI45" s="13" t="str">
        <f t="shared" si="111"/>
        <v>Yes</v>
      </c>
      <c r="CJ45" s="13" t="str">
        <f t="shared" si="112"/>
        <v/>
      </c>
      <c r="CK45" s="13" t="str">
        <f t="shared" si="113"/>
        <v/>
      </c>
      <c r="CL45" s="13" t="str">
        <f t="shared" si="114"/>
        <v>Yes</v>
      </c>
      <c r="CM45" s="13" t="str">
        <f t="shared" si="115"/>
        <v>Yes</v>
      </c>
      <c r="CN45" s="13" t="str">
        <f t="shared" si="116"/>
        <v>Yes</v>
      </c>
      <c r="CO45" s="13" t="str">
        <f t="shared" si="117"/>
        <v/>
      </c>
      <c r="CP45" s="13" t="str">
        <f t="shared" si="118"/>
        <v/>
      </c>
      <c r="CQ45" s="13" t="str">
        <f t="shared" si="119"/>
        <v/>
      </c>
      <c r="CR45" s="13" t="str">
        <f t="shared" si="120"/>
        <v/>
      </c>
      <c r="CS45" s="13" t="str">
        <f t="shared" si="121"/>
        <v/>
      </c>
      <c r="CT45" s="13" t="str">
        <f t="shared" si="122"/>
        <v/>
      </c>
      <c r="CU45" s="13" t="str">
        <f t="shared" si="123"/>
        <v>Yes</v>
      </c>
      <c r="CV45" s="13" t="str">
        <f t="shared" si="124"/>
        <v>Yes</v>
      </c>
      <c r="CW45" s="13" t="str">
        <f t="shared" si="125"/>
        <v/>
      </c>
      <c r="CX45" s="13" t="str">
        <f t="shared" si="126"/>
        <v/>
      </c>
      <c r="CY45" s="13" t="str">
        <f t="shared" si="127"/>
        <v>Yes</v>
      </c>
    </row>
    <row r="46" spans="1:103" s="7" customFormat="1" ht="35.700000000000003" customHeight="1" x14ac:dyDescent="0.55000000000000004">
      <c r="A46" s="7" t="s">
        <v>587</v>
      </c>
      <c r="B46" s="7" t="s">
        <v>575</v>
      </c>
      <c r="C46" s="5" t="s">
        <v>70</v>
      </c>
      <c r="D46" s="6" t="s">
        <v>119</v>
      </c>
      <c r="E46" s="5">
        <v>99349</v>
      </c>
      <c r="F46" s="5" t="s">
        <v>259</v>
      </c>
      <c r="G46" s="5" t="s">
        <v>307</v>
      </c>
      <c r="H46" s="5">
        <v>1</v>
      </c>
      <c r="I46" s="5" t="s">
        <v>373</v>
      </c>
      <c r="J46" s="5" t="s">
        <v>301</v>
      </c>
      <c r="K46" s="13"/>
      <c r="L46" s="13" t="str">
        <f t="shared" si="89"/>
        <v>Yes</v>
      </c>
      <c r="M46" s="13" t="str">
        <f t="shared" si="90"/>
        <v>Yes</v>
      </c>
      <c r="N46" s="13" t="str">
        <f t="shared" si="91"/>
        <v/>
      </c>
      <c r="O46" s="13" t="str">
        <f t="shared" si="92"/>
        <v/>
      </c>
      <c r="P46" s="13" t="str">
        <f t="shared" si="93"/>
        <v/>
      </c>
      <c r="Q46" s="13" t="str">
        <f t="shared" si="94"/>
        <v/>
      </c>
      <c r="R46" s="13" t="str">
        <f t="shared" si="95"/>
        <v/>
      </c>
      <c r="S46" s="13" t="str">
        <f t="shared" si="96"/>
        <v/>
      </c>
      <c r="T46" s="13" t="str">
        <f t="shared" si="97"/>
        <v>Yes</v>
      </c>
      <c r="U46" s="13" t="str">
        <f t="shared" si="98"/>
        <v/>
      </c>
      <c r="V46" s="13" t="str">
        <f t="shared" si="99"/>
        <v/>
      </c>
      <c r="W46" s="5" t="s">
        <v>365</v>
      </c>
      <c r="X46" s="5" t="s">
        <v>535</v>
      </c>
      <c r="Y46" s="19" t="str">
        <f t="shared" si="11"/>
        <v/>
      </c>
      <c r="Z46" s="19" t="str">
        <f t="shared" si="12"/>
        <v/>
      </c>
      <c r="AA46" s="19" t="str">
        <f t="shared" si="57"/>
        <v/>
      </c>
      <c r="AB46" s="19" t="str">
        <f t="shared" si="58"/>
        <v>Yes</v>
      </c>
      <c r="AC46" s="19" t="str">
        <f t="shared" si="59"/>
        <v>Yes</v>
      </c>
      <c r="AD46" s="19" t="str">
        <f t="shared" si="60"/>
        <v>Yes</v>
      </c>
      <c r="AE46" s="19" t="str">
        <f t="shared" si="61"/>
        <v>Yes</v>
      </c>
      <c r="AF46" s="19" t="str">
        <f t="shared" si="62"/>
        <v>Yes</v>
      </c>
      <c r="AG46" s="19" t="str">
        <f t="shared" si="63"/>
        <v/>
      </c>
      <c r="AH46" s="19" t="str">
        <f t="shared" si="64"/>
        <v/>
      </c>
      <c r="AI46" s="19" t="str">
        <f t="shared" si="65"/>
        <v/>
      </c>
      <c r="AJ46" s="19" t="str">
        <f t="shared" si="66"/>
        <v>Yes</v>
      </c>
      <c r="AK46" s="19" t="str">
        <f t="shared" si="67"/>
        <v>Yes</v>
      </c>
      <c r="AL46" s="19" t="str">
        <f t="shared" si="68"/>
        <v>Yes</v>
      </c>
      <c r="AM46" s="19" t="str">
        <f t="shared" si="69"/>
        <v>Yes</v>
      </c>
      <c r="AN46" s="19" t="str">
        <f t="shared" si="70"/>
        <v>Yes</v>
      </c>
      <c r="AO46" s="19" t="str">
        <f t="shared" si="71"/>
        <v/>
      </c>
      <c r="AP46" s="19" t="str">
        <f t="shared" si="72"/>
        <v/>
      </c>
      <c r="AQ46" s="19" t="str">
        <f t="shared" si="73"/>
        <v/>
      </c>
      <c r="AR46" s="19" t="str">
        <f t="shared" si="74"/>
        <v/>
      </c>
      <c r="AS46" s="19" t="str">
        <f t="shared" si="75"/>
        <v/>
      </c>
      <c r="AT46" s="19" t="str">
        <f t="shared" si="76"/>
        <v/>
      </c>
      <c r="AU46" s="19" t="str">
        <f t="shared" si="77"/>
        <v/>
      </c>
      <c r="AV46" s="19" t="str">
        <f t="shared" si="78"/>
        <v/>
      </c>
      <c r="AW46" s="19" t="str">
        <f t="shared" si="79"/>
        <v/>
      </c>
      <c r="AX46" s="19" t="str">
        <f t="shared" si="80"/>
        <v/>
      </c>
      <c r="AY46" s="19" t="str">
        <f t="shared" si="81"/>
        <v>Yes</v>
      </c>
      <c r="AZ46" s="19" t="str">
        <f t="shared" si="82"/>
        <v>Yes</v>
      </c>
      <c r="BA46" s="19" t="str">
        <f t="shared" si="83"/>
        <v>Yes</v>
      </c>
      <c r="BB46" s="19" t="str">
        <f t="shared" si="84"/>
        <v/>
      </c>
      <c r="BC46" s="19" t="str">
        <f t="shared" si="85"/>
        <v/>
      </c>
      <c r="BD46" s="19" t="str">
        <f t="shared" si="86"/>
        <v/>
      </c>
      <c r="BE46" s="19" t="str">
        <f t="shared" si="87"/>
        <v/>
      </c>
      <c r="BF46" s="19" t="str">
        <f t="shared" si="88"/>
        <v/>
      </c>
      <c r="BG46" s="19" t="str">
        <f t="shared" si="13"/>
        <v/>
      </c>
      <c r="BH46" s="19" t="str">
        <f t="shared" si="14"/>
        <v/>
      </c>
      <c r="BI46" s="19" t="str">
        <f t="shared" si="15"/>
        <v/>
      </c>
      <c r="BJ46" s="19" t="str">
        <f t="shared" si="16"/>
        <v/>
      </c>
      <c r="BK46" s="19" t="str">
        <f t="shared" si="17"/>
        <v/>
      </c>
      <c r="BL46" s="19" t="str">
        <f t="shared" si="18"/>
        <v/>
      </c>
      <c r="BM46" s="19" t="str">
        <f t="shared" si="19"/>
        <v/>
      </c>
      <c r="BN46" s="19" t="str">
        <f t="shared" si="20"/>
        <v/>
      </c>
      <c r="BO46" s="19" t="str">
        <f t="shared" si="21"/>
        <v/>
      </c>
      <c r="BP46" s="19" t="str">
        <f t="shared" si="22"/>
        <v/>
      </c>
      <c r="BQ46" s="19" t="str">
        <f t="shared" si="23"/>
        <v/>
      </c>
      <c r="BR46" s="19" t="str">
        <f t="shared" si="24"/>
        <v/>
      </c>
      <c r="BS46" s="19" t="str">
        <f t="shared" si="25"/>
        <v/>
      </c>
      <c r="BT46" s="19" t="str">
        <f t="shared" si="26"/>
        <v/>
      </c>
      <c r="BU46" s="19" t="str">
        <f t="shared" si="27"/>
        <v/>
      </c>
      <c r="BV46" s="19" t="str">
        <f t="shared" si="28"/>
        <v/>
      </c>
      <c r="BW46" s="5" t="s">
        <v>92</v>
      </c>
      <c r="BX46" s="13" t="str">
        <f t="shared" si="100"/>
        <v>Yes</v>
      </c>
      <c r="BY46" s="13" t="str">
        <f t="shared" si="101"/>
        <v>Yes</v>
      </c>
      <c r="BZ46" s="13" t="str">
        <f t="shared" si="102"/>
        <v/>
      </c>
      <c r="CA46" s="13" t="str">
        <f t="shared" si="103"/>
        <v/>
      </c>
      <c r="CB46" s="13" t="str">
        <f t="shared" si="104"/>
        <v>Yes</v>
      </c>
      <c r="CC46" s="13" t="str">
        <f t="shared" si="105"/>
        <v/>
      </c>
      <c r="CD46" s="13" t="str">
        <f t="shared" si="106"/>
        <v/>
      </c>
      <c r="CE46" s="13" t="str">
        <f t="shared" si="107"/>
        <v/>
      </c>
      <c r="CF46" s="13" t="str">
        <f t="shared" si="108"/>
        <v>Yes</v>
      </c>
      <c r="CG46" s="13" t="str">
        <f t="shared" si="109"/>
        <v/>
      </c>
      <c r="CH46" s="13" t="str">
        <f t="shared" si="110"/>
        <v/>
      </c>
      <c r="CI46" s="13" t="str">
        <f t="shared" si="111"/>
        <v>Yes</v>
      </c>
      <c r="CJ46" s="13" t="str">
        <f t="shared" si="112"/>
        <v/>
      </c>
      <c r="CK46" s="13" t="str">
        <f t="shared" si="113"/>
        <v/>
      </c>
      <c r="CL46" s="13" t="str">
        <f t="shared" si="114"/>
        <v>Yes</v>
      </c>
      <c r="CM46" s="13" t="str">
        <f t="shared" si="115"/>
        <v>Yes</v>
      </c>
      <c r="CN46" s="13" t="str">
        <f t="shared" si="116"/>
        <v>Yes</v>
      </c>
      <c r="CO46" s="13" t="str">
        <f t="shared" si="117"/>
        <v/>
      </c>
      <c r="CP46" s="13" t="str">
        <f t="shared" si="118"/>
        <v/>
      </c>
      <c r="CQ46" s="13" t="str">
        <f t="shared" si="119"/>
        <v/>
      </c>
      <c r="CR46" s="13" t="str">
        <f t="shared" si="120"/>
        <v/>
      </c>
      <c r="CS46" s="13" t="str">
        <f t="shared" si="121"/>
        <v/>
      </c>
      <c r="CT46" s="13" t="str">
        <f t="shared" si="122"/>
        <v/>
      </c>
      <c r="CU46" s="13" t="str">
        <f t="shared" si="123"/>
        <v>Yes</v>
      </c>
      <c r="CV46" s="13" t="str">
        <f t="shared" si="124"/>
        <v>Yes</v>
      </c>
      <c r="CW46" s="13" t="str">
        <f t="shared" si="125"/>
        <v/>
      </c>
      <c r="CX46" s="13" t="str">
        <f t="shared" si="126"/>
        <v/>
      </c>
      <c r="CY46" s="13" t="str">
        <f t="shared" si="127"/>
        <v>Yes</v>
      </c>
    </row>
    <row r="47" spans="1:103" s="7" customFormat="1" ht="35.700000000000003" customHeight="1" x14ac:dyDescent="0.55000000000000004">
      <c r="A47" s="7" t="s">
        <v>587</v>
      </c>
      <c r="B47" s="7" t="s">
        <v>575</v>
      </c>
      <c r="C47" s="5" t="s">
        <v>70</v>
      </c>
      <c r="D47" s="6" t="s">
        <v>130</v>
      </c>
      <c r="E47" s="5">
        <v>99350</v>
      </c>
      <c r="F47" s="5" t="s">
        <v>259</v>
      </c>
      <c r="G47" s="5" t="s">
        <v>307</v>
      </c>
      <c r="H47" s="5">
        <v>1</v>
      </c>
      <c r="I47" s="5" t="s">
        <v>374</v>
      </c>
      <c r="J47" s="5" t="s">
        <v>301</v>
      </c>
      <c r="K47" s="13"/>
      <c r="L47" s="13" t="str">
        <f t="shared" si="89"/>
        <v>Yes</v>
      </c>
      <c r="M47" s="13" t="str">
        <f t="shared" si="90"/>
        <v>Yes</v>
      </c>
      <c r="N47" s="13" t="str">
        <f t="shared" si="91"/>
        <v/>
      </c>
      <c r="O47" s="13" t="str">
        <f t="shared" si="92"/>
        <v/>
      </c>
      <c r="P47" s="13" t="str">
        <f t="shared" si="93"/>
        <v/>
      </c>
      <c r="Q47" s="13" t="str">
        <f t="shared" si="94"/>
        <v/>
      </c>
      <c r="R47" s="13" t="str">
        <f t="shared" si="95"/>
        <v/>
      </c>
      <c r="S47" s="13" t="str">
        <f t="shared" si="96"/>
        <v/>
      </c>
      <c r="T47" s="13" t="str">
        <f t="shared" si="97"/>
        <v>Yes</v>
      </c>
      <c r="U47" s="13" t="str">
        <f t="shared" si="98"/>
        <v/>
      </c>
      <c r="V47" s="13" t="str">
        <f t="shared" si="99"/>
        <v/>
      </c>
      <c r="W47" s="5" t="s">
        <v>365</v>
      </c>
      <c r="X47" s="5" t="s">
        <v>535</v>
      </c>
      <c r="Y47" s="19" t="str">
        <f t="shared" si="11"/>
        <v/>
      </c>
      <c r="Z47" s="19" t="str">
        <f t="shared" si="12"/>
        <v/>
      </c>
      <c r="AA47" s="19" t="str">
        <f t="shared" si="57"/>
        <v/>
      </c>
      <c r="AB47" s="19" t="str">
        <f t="shared" si="58"/>
        <v>Yes</v>
      </c>
      <c r="AC47" s="19" t="str">
        <f t="shared" si="59"/>
        <v>Yes</v>
      </c>
      <c r="AD47" s="19" t="str">
        <f t="shared" si="60"/>
        <v>Yes</v>
      </c>
      <c r="AE47" s="19" t="str">
        <f t="shared" si="61"/>
        <v>Yes</v>
      </c>
      <c r="AF47" s="19" t="str">
        <f t="shared" si="62"/>
        <v>Yes</v>
      </c>
      <c r="AG47" s="19" t="str">
        <f t="shared" si="63"/>
        <v/>
      </c>
      <c r="AH47" s="19" t="str">
        <f t="shared" si="64"/>
        <v/>
      </c>
      <c r="AI47" s="19" t="str">
        <f t="shared" si="65"/>
        <v/>
      </c>
      <c r="AJ47" s="19" t="str">
        <f t="shared" si="66"/>
        <v>Yes</v>
      </c>
      <c r="AK47" s="19" t="str">
        <f t="shared" si="67"/>
        <v>Yes</v>
      </c>
      <c r="AL47" s="19" t="str">
        <f t="shared" si="68"/>
        <v>Yes</v>
      </c>
      <c r="AM47" s="19" t="str">
        <f t="shared" si="69"/>
        <v>Yes</v>
      </c>
      <c r="AN47" s="19" t="str">
        <f t="shared" si="70"/>
        <v>Yes</v>
      </c>
      <c r="AO47" s="19" t="str">
        <f t="shared" si="71"/>
        <v/>
      </c>
      <c r="AP47" s="19" t="str">
        <f t="shared" si="72"/>
        <v/>
      </c>
      <c r="AQ47" s="19" t="str">
        <f t="shared" si="73"/>
        <v/>
      </c>
      <c r="AR47" s="19" t="str">
        <f t="shared" si="74"/>
        <v/>
      </c>
      <c r="AS47" s="19" t="str">
        <f t="shared" si="75"/>
        <v/>
      </c>
      <c r="AT47" s="19" t="str">
        <f t="shared" si="76"/>
        <v/>
      </c>
      <c r="AU47" s="19" t="str">
        <f t="shared" si="77"/>
        <v/>
      </c>
      <c r="AV47" s="19" t="str">
        <f t="shared" si="78"/>
        <v/>
      </c>
      <c r="AW47" s="19" t="str">
        <f t="shared" si="79"/>
        <v/>
      </c>
      <c r="AX47" s="19" t="str">
        <f t="shared" si="80"/>
        <v/>
      </c>
      <c r="AY47" s="19" t="str">
        <f t="shared" si="81"/>
        <v>Yes</v>
      </c>
      <c r="AZ47" s="19" t="str">
        <f t="shared" si="82"/>
        <v>Yes</v>
      </c>
      <c r="BA47" s="19" t="str">
        <f t="shared" si="83"/>
        <v>Yes</v>
      </c>
      <c r="BB47" s="19" t="str">
        <f t="shared" si="84"/>
        <v/>
      </c>
      <c r="BC47" s="19" t="str">
        <f t="shared" si="85"/>
        <v/>
      </c>
      <c r="BD47" s="19" t="str">
        <f t="shared" si="86"/>
        <v/>
      </c>
      <c r="BE47" s="19" t="str">
        <f t="shared" si="87"/>
        <v/>
      </c>
      <c r="BF47" s="19" t="str">
        <f t="shared" si="88"/>
        <v/>
      </c>
      <c r="BG47" s="19" t="str">
        <f t="shared" si="13"/>
        <v/>
      </c>
      <c r="BH47" s="19" t="str">
        <f t="shared" si="14"/>
        <v/>
      </c>
      <c r="BI47" s="19" t="str">
        <f t="shared" si="15"/>
        <v/>
      </c>
      <c r="BJ47" s="19" t="str">
        <f t="shared" si="16"/>
        <v/>
      </c>
      <c r="BK47" s="19" t="str">
        <f t="shared" si="17"/>
        <v/>
      </c>
      <c r="BL47" s="19" t="str">
        <f t="shared" si="18"/>
        <v/>
      </c>
      <c r="BM47" s="19" t="str">
        <f t="shared" si="19"/>
        <v/>
      </c>
      <c r="BN47" s="19" t="str">
        <f t="shared" si="20"/>
        <v/>
      </c>
      <c r="BO47" s="19" t="str">
        <f t="shared" si="21"/>
        <v/>
      </c>
      <c r="BP47" s="19" t="str">
        <f t="shared" si="22"/>
        <v/>
      </c>
      <c r="BQ47" s="19" t="str">
        <f t="shared" si="23"/>
        <v/>
      </c>
      <c r="BR47" s="19" t="str">
        <f t="shared" si="24"/>
        <v/>
      </c>
      <c r="BS47" s="19" t="str">
        <f t="shared" si="25"/>
        <v/>
      </c>
      <c r="BT47" s="19" t="str">
        <f t="shared" si="26"/>
        <v/>
      </c>
      <c r="BU47" s="19" t="str">
        <f t="shared" si="27"/>
        <v/>
      </c>
      <c r="BV47" s="19" t="str">
        <f t="shared" si="28"/>
        <v/>
      </c>
      <c r="BW47" s="5" t="s">
        <v>92</v>
      </c>
      <c r="BX47" s="13" t="str">
        <f t="shared" si="100"/>
        <v>Yes</v>
      </c>
      <c r="BY47" s="13" t="str">
        <f t="shared" si="101"/>
        <v>Yes</v>
      </c>
      <c r="BZ47" s="13" t="str">
        <f t="shared" si="102"/>
        <v/>
      </c>
      <c r="CA47" s="13" t="str">
        <f t="shared" si="103"/>
        <v/>
      </c>
      <c r="CB47" s="13" t="str">
        <f t="shared" si="104"/>
        <v>Yes</v>
      </c>
      <c r="CC47" s="13" t="str">
        <f t="shared" si="105"/>
        <v/>
      </c>
      <c r="CD47" s="13" t="str">
        <f t="shared" si="106"/>
        <v/>
      </c>
      <c r="CE47" s="13" t="str">
        <f t="shared" si="107"/>
        <v/>
      </c>
      <c r="CF47" s="13" t="str">
        <f t="shared" si="108"/>
        <v>Yes</v>
      </c>
      <c r="CG47" s="13" t="str">
        <f t="shared" si="109"/>
        <v/>
      </c>
      <c r="CH47" s="13" t="str">
        <f t="shared" si="110"/>
        <v/>
      </c>
      <c r="CI47" s="13" t="str">
        <f t="shared" si="111"/>
        <v>Yes</v>
      </c>
      <c r="CJ47" s="13" t="str">
        <f t="shared" si="112"/>
        <v/>
      </c>
      <c r="CK47" s="13" t="str">
        <f t="shared" si="113"/>
        <v/>
      </c>
      <c r="CL47" s="13" t="str">
        <f t="shared" si="114"/>
        <v>Yes</v>
      </c>
      <c r="CM47" s="13" t="str">
        <f t="shared" si="115"/>
        <v>Yes</v>
      </c>
      <c r="CN47" s="13" t="str">
        <f t="shared" si="116"/>
        <v>Yes</v>
      </c>
      <c r="CO47" s="13" t="str">
        <f t="shared" si="117"/>
        <v/>
      </c>
      <c r="CP47" s="13" t="str">
        <f t="shared" si="118"/>
        <v/>
      </c>
      <c r="CQ47" s="13" t="str">
        <f t="shared" si="119"/>
        <v/>
      </c>
      <c r="CR47" s="13" t="str">
        <f t="shared" si="120"/>
        <v/>
      </c>
      <c r="CS47" s="13" t="str">
        <f t="shared" si="121"/>
        <v/>
      </c>
      <c r="CT47" s="13" t="str">
        <f t="shared" si="122"/>
        <v/>
      </c>
      <c r="CU47" s="13" t="str">
        <f t="shared" si="123"/>
        <v>Yes</v>
      </c>
      <c r="CV47" s="13" t="str">
        <f t="shared" si="124"/>
        <v>Yes</v>
      </c>
      <c r="CW47" s="13" t="str">
        <f t="shared" si="125"/>
        <v/>
      </c>
      <c r="CX47" s="13" t="str">
        <f t="shared" si="126"/>
        <v/>
      </c>
      <c r="CY47" s="13" t="str">
        <f t="shared" si="127"/>
        <v>Yes</v>
      </c>
    </row>
    <row r="48" spans="1:103" s="7" customFormat="1" ht="35.700000000000003" customHeight="1" x14ac:dyDescent="0.55000000000000004">
      <c r="A48" s="7" t="s">
        <v>587</v>
      </c>
      <c r="B48" s="7" t="s">
        <v>575</v>
      </c>
      <c r="C48" s="5" t="s">
        <v>70</v>
      </c>
      <c r="D48" s="6" t="s">
        <v>124</v>
      </c>
      <c r="E48" s="5">
        <v>99441</v>
      </c>
      <c r="F48" s="5" t="s">
        <v>259</v>
      </c>
      <c r="G48" s="5" t="s">
        <v>307</v>
      </c>
      <c r="H48" s="5">
        <v>1</v>
      </c>
      <c r="I48" s="5" t="s">
        <v>375</v>
      </c>
      <c r="J48" s="5" t="s">
        <v>301</v>
      </c>
      <c r="K48" s="13"/>
      <c r="L48" s="13" t="str">
        <f t="shared" si="89"/>
        <v>Yes</v>
      </c>
      <c r="M48" s="13" t="str">
        <f t="shared" si="90"/>
        <v>Yes</v>
      </c>
      <c r="N48" s="13" t="str">
        <f t="shared" si="91"/>
        <v/>
      </c>
      <c r="O48" s="13" t="str">
        <f t="shared" si="92"/>
        <v/>
      </c>
      <c r="P48" s="13" t="str">
        <f t="shared" si="93"/>
        <v/>
      </c>
      <c r="Q48" s="13" t="str">
        <f t="shared" si="94"/>
        <v/>
      </c>
      <c r="R48" s="13" t="str">
        <f t="shared" si="95"/>
        <v/>
      </c>
      <c r="S48" s="13" t="str">
        <f t="shared" si="96"/>
        <v/>
      </c>
      <c r="T48" s="13" t="str">
        <f t="shared" si="97"/>
        <v>Yes</v>
      </c>
      <c r="U48" s="13" t="str">
        <f t="shared" si="98"/>
        <v/>
      </c>
      <c r="V48" s="13" t="str">
        <f t="shared" si="99"/>
        <v/>
      </c>
      <c r="W48" s="5" t="s">
        <v>326</v>
      </c>
      <c r="X48" s="5" t="s">
        <v>527</v>
      </c>
      <c r="Y48" s="19" t="str">
        <f t="shared" si="11"/>
        <v/>
      </c>
      <c r="Z48" s="19" t="str">
        <f t="shared" si="12"/>
        <v>Yes</v>
      </c>
      <c r="AA48" s="19" t="str">
        <f t="shared" si="57"/>
        <v/>
      </c>
      <c r="AB48" s="19" t="str">
        <f t="shared" si="58"/>
        <v/>
      </c>
      <c r="AC48" s="19" t="str">
        <f t="shared" si="59"/>
        <v>Yes</v>
      </c>
      <c r="AD48" s="19" t="str">
        <f t="shared" si="60"/>
        <v>Yes</v>
      </c>
      <c r="AE48" s="19" t="str">
        <f t="shared" si="61"/>
        <v>Yes</v>
      </c>
      <c r="AF48" s="19" t="str">
        <f t="shared" si="62"/>
        <v>Yes</v>
      </c>
      <c r="AG48" s="19" t="str">
        <f t="shared" si="63"/>
        <v/>
      </c>
      <c r="AH48" s="19" t="str">
        <f t="shared" si="64"/>
        <v>Yes</v>
      </c>
      <c r="AI48" s="19" t="str">
        <f t="shared" si="65"/>
        <v/>
      </c>
      <c r="AJ48" s="19" t="str">
        <f t="shared" si="66"/>
        <v/>
      </c>
      <c r="AK48" s="19" t="str">
        <f t="shared" si="67"/>
        <v/>
      </c>
      <c r="AL48" s="19" t="str">
        <f t="shared" si="68"/>
        <v/>
      </c>
      <c r="AM48" s="19" t="str">
        <f t="shared" si="69"/>
        <v/>
      </c>
      <c r="AN48" s="19" t="str">
        <f t="shared" si="70"/>
        <v/>
      </c>
      <c r="AO48" s="19" t="str">
        <f t="shared" si="71"/>
        <v/>
      </c>
      <c r="AP48" s="19" t="str">
        <f t="shared" si="72"/>
        <v/>
      </c>
      <c r="AQ48" s="19" t="str">
        <f t="shared" si="73"/>
        <v/>
      </c>
      <c r="AR48" s="19" t="str">
        <f t="shared" si="74"/>
        <v/>
      </c>
      <c r="AS48" s="19" t="str">
        <f t="shared" si="75"/>
        <v/>
      </c>
      <c r="AT48" s="19" t="str">
        <f t="shared" si="76"/>
        <v/>
      </c>
      <c r="AU48" s="19" t="str">
        <f t="shared" si="77"/>
        <v/>
      </c>
      <c r="AV48" s="19" t="str">
        <f t="shared" si="78"/>
        <v/>
      </c>
      <c r="AW48" s="19" t="str">
        <f t="shared" si="79"/>
        <v/>
      </c>
      <c r="AX48" s="19" t="str">
        <f t="shared" si="80"/>
        <v/>
      </c>
      <c r="AY48" s="19" t="str">
        <f t="shared" si="81"/>
        <v/>
      </c>
      <c r="AZ48" s="19" t="str">
        <f t="shared" si="82"/>
        <v/>
      </c>
      <c r="BA48" s="19" t="str">
        <f t="shared" si="83"/>
        <v/>
      </c>
      <c r="BB48" s="19" t="str">
        <f t="shared" si="84"/>
        <v/>
      </c>
      <c r="BC48" s="19" t="str">
        <f t="shared" si="85"/>
        <v/>
      </c>
      <c r="BD48" s="19" t="str">
        <f t="shared" si="86"/>
        <v/>
      </c>
      <c r="BE48" s="19" t="str">
        <f t="shared" si="87"/>
        <v/>
      </c>
      <c r="BF48" s="19" t="str">
        <f t="shared" si="88"/>
        <v/>
      </c>
      <c r="BG48" s="19" t="str">
        <f t="shared" si="13"/>
        <v/>
      </c>
      <c r="BH48" s="19" t="str">
        <f t="shared" si="14"/>
        <v/>
      </c>
      <c r="BI48" s="19" t="str">
        <f t="shared" si="15"/>
        <v/>
      </c>
      <c r="BJ48" s="19" t="str">
        <f t="shared" si="16"/>
        <v/>
      </c>
      <c r="BK48" s="19" t="str">
        <f t="shared" si="17"/>
        <v/>
      </c>
      <c r="BL48" s="19" t="str">
        <f t="shared" si="18"/>
        <v/>
      </c>
      <c r="BM48" s="19" t="str">
        <f t="shared" si="19"/>
        <v/>
      </c>
      <c r="BN48" s="19" t="str">
        <f t="shared" si="20"/>
        <v/>
      </c>
      <c r="BO48" s="19" t="str">
        <f t="shared" si="21"/>
        <v/>
      </c>
      <c r="BP48" s="19" t="str">
        <f t="shared" si="22"/>
        <v/>
      </c>
      <c r="BQ48" s="19" t="str">
        <f t="shared" si="23"/>
        <v/>
      </c>
      <c r="BR48" s="19" t="str">
        <f t="shared" si="24"/>
        <v/>
      </c>
      <c r="BS48" s="19" t="str">
        <f t="shared" si="25"/>
        <v/>
      </c>
      <c r="BT48" s="19" t="str">
        <f t="shared" si="26"/>
        <v/>
      </c>
      <c r="BU48" s="19" t="str">
        <f t="shared" si="27"/>
        <v/>
      </c>
      <c r="BV48" s="19" t="str">
        <f t="shared" si="28"/>
        <v/>
      </c>
      <c r="BW48" s="5" t="s">
        <v>269</v>
      </c>
      <c r="BX48" s="13" t="str">
        <f t="shared" si="100"/>
        <v>Yes</v>
      </c>
      <c r="BY48" s="13" t="str">
        <f t="shared" si="101"/>
        <v>Yes</v>
      </c>
      <c r="BZ48" s="13" t="str">
        <f t="shared" si="102"/>
        <v>Yes</v>
      </c>
      <c r="CA48" s="13" t="str">
        <f t="shared" si="103"/>
        <v/>
      </c>
      <c r="CB48" s="13" t="str">
        <f t="shared" si="104"/>
        <v>Yes</v>
      </c>
      <c r="CC48" s="13" t="str">
        <f t="shared" si="105"/>
        <v/>
      </c>
      <c r="CD48" s="13" t="str">
        <f t="shared" si="106"/>
        <v/>
      </c>
      <c r="CE48" s="13" t="str">
        <f t="shared" si="107"/>
        <v/>
      </c>
      <c r="CF48" s="13" t="str">
        <f t="shared" si="108"/>
        <v>Yes</v>
      </c>
      <c r="CG48" s="13" t="str">
        <f t="shared" si="109"/>
        <v/>
      </c>
      <c r="CH48" s="13" t="str">
        <f t="shared" si="110"/>
        <v/>
      </c>
      <c r="CI48" s="13" t="str">
        <f t="shared" si="111"/>
        <v>Yes</v>
      </c>
      <c r="CJ48" s="13" t="str">
        <f t="shared" si="112"/>
        <v/>
      </c>
      <c r="CK48" s="13" t="str">
        <f t="shared" si="113"/>
        <v/>
      </c>
      <c r="CL48" s="13" t="str">
        <f t="shared" si="114"/>
        <v>Yes</v>
      </c>
      <c r="CM48" s="13" t="str">
        <f t="shared" si="115"/>
        <v>Yes</v>
      </c>
      <c r="CN48" s="13" t="str">
        <f t="shared" si="116"/>
        <v>Yes</v>
      </c>
      <c r="CO48" s="13" t="str">
        <f t="shared" si="117"/>
        <v/>
      </c>
      <c r="CP48" s="13" t="str">
        <f t="shared" si="118"/>
        <v/>
      </c>
      <c r="CQ48" s="13" t="str">
        <f t="shared" si="119"/>
        <v/>
      </c>
      <c r="CR48" s="13" t="str">
        <f t="shared" si="120"/>
        <v/>
      </c>
      <c r="CS48" s="13" t="str">
        <f t="shared" si="121"/>
        <v/>
      </c>
      <c r="CT48" s="13" t="str">
        <f t="shared" si="122"/>
        <v/>
      </c>
      <c r="CU48" s="13" t="str">
        <f t="shared" si="123"/>
        <v>Yes</v>
      </c>
      <c r="CV48" s="13" t="str">
        <f t="shared" si="124"/>
        <v>Yes</v>
      </c>
      <c r="CW48" s="13" t="str">
        <f t="shared" si="125"/>
        <v/>
      </c>
      <c r="CX48" s="13" t="str">
        <f t="shared" si="126"/>
        <v/>
      </c>
      <c r="CY48" s="13" t="str">
        <f t="shared" si="127"/>
        <v>Yes</v>
      </c>
    </row>
    <row r="49" spans="1:103" s="7" customFormat="1" ht="35.700000000000003" customHeight="1" x14ac:dyDescent="0.55000000000000004">
      <c r="A49" s="7" t="s">
        <v>587</v>
      </c>
      <c r="B49" s="7" t="s">
        <v>575</v>
      </c>
      <c r="C49" s="5" t="s">
        <v>70</v>
      </c>
      <c r="D49" s="6" t="s">
        <v>97</v>
      </c>
      <c r="E49" s="5">
        <v>99442</v>
      </c>
      <c r="F49" s="5" t="s">
        <v>259</v>
      </c>
      <c r="G49" s="5" t="s">
        <v>307</v>
      </c>
      <c r="H49" s="5">
        <v>1</v>
      </c>
      <c r="I49" s="5" t="s">
        <v>376</v>
      </c>
      <c r="J49" s="5" t="s">
        <v>301</v>
      </c>
      <c r="K49" s="13"/>
      <c r="L49" s="13" t="str">
        <f t="shared" si="89"/>
        <v>Yes</v>
      </c>
      <c r="M49" s="13" t="str">
        <f t="shared" si="90"/>
        <v>Yes</v>
      </c>
      <c r="N49" s="13" t="str">
        <f t="shared" si="91"/>
        <v/>
      </c>
      <c r="O49" s="13" t="str">
        <f t="shared" si="92"/>
        <v/>
      </c>
      <c r="P49" s="13" t="str">
        <f t="shared" si="93"/>
        <v/>
      </c>
      <c r="Q49" s="13" t="str">
        <f t="shared" si="94"/>
        <v/>
      </c>
      <c r="R49" s="13" t="str">
        <f t="shared" si="95"/>
        <v/>
      </c>
      <c r="S49" s="13" t="str">
        <f t="shared" si="96"/>
        <v/>
      </c>
      <c r="T49" s="13" t="str">
        <f t="shared" si="97"/>
        <v>Yes</v>
      </c>
      <c r="U49" s="13" t="str">
        <f t="shared" si="98"/>
        <v/>
      </c>
      <c r="V49" s="13" t="str">
        <f t="shared" si="99"/>
        <v/>
      </c>
      <c r="W49" s="5" t="s">
        <v>326</v>
      </c>
      <c r="X49" s="5" t="s">
        <v>527</v>
      </c>
      <c r="Y49" s="19" t="str">
        <f t="shared" si="11"/>
        <v/>
      </c>
      <c r="Z49" s="19" t="str">
        <f t="shared" si="12"/>
        <v>Yes</v>
      </c>
      <c r="AA49" s="19" t="str">
        <f t="shared" si="57"/>
        <v/>
      </c>
      <c r="AB49" s="19" t="str">
        <f t="shared" si="58"/>
        <v/>
      </c>
      <c r="AC49" s="19" t="str">
        <f t="shared" si="59"/>
        <v>Yes</v>
      </c>
      <c r="AD49" s="19" t="str">
        <f t="shared" si="60"/>
        <v>Yes</v>
      </c>
      <c r="AE49" s="19" t="str">
        <f t="shared" si="61"/>
        <v>Yes</v>
      </c>
      <c r="AF49" s="19" t="str">
        <f t="shared" si="62"/>
        <v>Yes</v>
      </c>
      <c r="AG49" s="19" t="str">
        <f t="shared" si="63"/>
        <v/>
      </c>
      <c r="AH49" s="19" t="str">
        <f t="shared" si="64"/>
        <v>Yes</v>
      </c>
      <c r="AI49" s="19" t="str">
        <f t="shared" si="65"/>
        <v/>
      </c>
      <c r="AJ49" s="19" t="str">
        <f t="shared" si="66"/>
        <v/>
      </c>
      <c r="AK49" s="19" t="str">
        <f t="shared" si="67"/>
        <v/>
      </c>
      <c r="AL49" s="19" t="str">
        <f t="shared" si="68"/>
        <v/>
      </c>
      <c r="AM49" s="19" t="str">
        <f t="shared" si="69"/>
        <v/>
      </c>
      <c r="AN49" s="19" t="str">
        <f t="shared" si="70"/>
        <v/>
      </c>
      <c r="AO49" s="19" t="str">
        <f t="shared" si="71"/>
        <v/>
      </c>
      <c r="AP49" s="19" t="str">
        <f t="shared" si="72"/>
        <v/>
      </c>
      <c r="AQ49" s="19" t="str">
        <f t="shared" si="73"/>
        <v/>
      </c>
      <c r="AR49" s="19" t="str">
        <f t="shared" si="74"/>
        <v/>
      </c>
      <c r="AS49" s="19" t="str">
        <f t="shared" si="75"/>
        <v/>
      </c>
      <c r="AT49" s="19" t="str">
        <f t="shared" si="76"/>
        <v/>
      </c>
      <c r="AU49" s="19" t="str">
        <f t="shared" si="77"/>
        <v/>
      </c>
      <c r="AV49" s="19" t="str">
        <f t="shared" si="78"/>
        <v/>
      </c>
      <c r="AW49" s="19" t="str">
        <f t="shared" si="79"/>
        <v/>
      </c>
      <c r="AX49" s="19" t="str">
        <f t="shared" si="80"/>
        <v/>
      </c>
      <c r="AY49" s="19" t="str">
        <f t="shared" si="81"/>
        <v/>
      </c>
      <c r="AZ49" s="19" t="str">
        <f t="shared" si="82"/>
        <v/>
      </c>
      <c r="BA49" s="19" t="str">
        <f t="shared" si="83"/>
        <v/>
      </c>
      <c r="BB49" s="19" t="str">
        <f t="shared" si="84"/>
        <v/>
      </c>
      <c r="BC49" s="19" t="str">
        <f t="shared" si="85"/>
        <v/>
      </c>
      <c r="BD49" s="19" t="str">
        <f t="shared" si="86"/>
        <v/>
      </c>
      <c r="BE49" s="19" t="str">
        <f t="shared" si="87"/>
        <v/>
      </c>
      <c r="BF49" s="19" t="str">
        <f t="shared" si="88"/>
        <v/>
      </c>
      <c r="BG49" s="19" t="str">
        <f t="shared" si="13"/>
        <v/>
      </c>
      <c r="BH49" s="19" t="str">
        <f t="shared" si="14"/>
        <v/>
      </c>
      <c r="BI49" s="19" t="str">
        <f t="shared" si="15"/>
        <v/>
      </c>
      <c r="BJ49" s="19" t="str">
        <f t="shared" si="16"/>
        <v/>
      </c>
      <c r="BK49" s="19" t="str">
        <f t="shared" si="17"/>
        <v/>
      </c>
      <c r="BL49" s="19" t="str">
        <f t="shared" si="18"/>
        <v/>
      </c>
      <c r="BM49" s="19" t="str">
        <f t="shared" si="19"/>
        <v/>
      </c>
      <c r="BN49" s="19" t="str">
        <f t="shared" si="20"/>
        <v/>
      </c>
      <c r="BO49" s="19" t="str">
        <f t="shared" si="21"/>
        <v/>
      </c>
      <c r="BP49" s="19" t="str">
        <f t="shared" si="22"/>
        <v/>
      </c>
      <c r="BQ49" s="19" t="str">
        <f t="shared" si="23"/>
        <v/>
      </c>
      <c r="BR49" s="19" t="str">
        <f t="shared" si="24"/>
        <v/>
      </c>
      <c r="BS49" s="19" t="str">
        <f t="shared" si="25"/>
        <v/>
      </c>
      <c r="BT49" s="19" t="str">
        <f t="shared" si="26"/>
        <v/>
      </c>
      <c r="BU49" s="19" t="str">
        <f t="shared" si="27"/>
        <v/>
      </c>
      <c r="BV49" s="19" t="str">
        <f t="shared" si="28"/>
        <v/>
      </c>
      <c r="BW49" s="5" t="s">
        <v>269</v>
      </c>
      <c r="BX49" s="13" t="str">
        <f t="shared" si="100"/>
        <v>Yes</v>
      </c>
      <c r="BY49" s="13" t="str">
        <f t="shared" si="101"/>
        <v>Yes</v>
      </c>
      <c r="BZ49" s="13" t="str">
        <f t="shared" si="102"/>
        <v>Yes</v>
      </c>
      <c r="CA49" s="13" t="str">
        <f t="shared" si="103"/>
        <v/>
      </c>
      <c r="CB49" s="13" t="str">
        <f t="shared" si="104"/>
        <v>Yes</v>
      </c>
      <c r="CC49" s="13" t="str">
        <f t="shared" si="105"/>
        <v/>
      </c>
      <c r="CD49" s="13" t="str">
        <f t="shared" si="106"/>
        <v/>
      </c>
      <c r="CE49" s="13" t="str">
        <f t="shared" si="107"/>
        <v/>
      </c>
      <c r="CF49" s="13" t="str">
        <f t="shared" si="108"/>
        <v>Yes</v>
      </c>
      <c r="CG49" s="13" t="str">
        <f t="shared" si="109"/>
        <v/>
      </c>
      <c r="CH49" s="13" t="str">
        <f t="shared" si="110"/>
        <v/>
      </c>
      <c r="CI49" s="13" t="str">
        <f t="shared" si="111"/>
        <v>Yes</v>
      </c>
      <c r="CJ49" s="13" t="str">
        <f t="shared" si="112"/>
        <v/>
      </c>
      <c r="CK49" s="13" t="str">
        <f t="shared" si="113"/>
        <v/>
      </c>
      <c r="CL49" s="13" t="str">
        <f t="shared" si="114"/>
        <v>Yes</v>
      </c>
      <c r="CM49" s="13" t="str">
        <f t="shared" si="115"/>
        <v>Yes</v>
      </c>
      <c r="CN49" s="13" t="str">
        <f t="shared" si="116"/>
        <v>Yes</v>
      </c>
      <c r="CO49" s="13" t="str">
        <f t="shared" si="117"/>
        <v/>
      </c>
      <c r="CP49" s="13" t="str">
        <f t="shared" si="118"/>
        <v/>
      </c>
      <c r="CQ49" s="13" t="str">
        <f t="shared" si="119"/>
        <v/>
      </c>
      <c r="CR49" s="13" t="str">
        <f t="shared" si="120"/>
        <v/>
      </c>
      <c r="CS49" s="13" t="str">
        <f t="shared" si="121"/>
        <v/>
      </c>
      <c r="CT49" s="13" t="str">
        <f t="shared" si="122"/>
        <v/>
      </c>
      <c r="CU49" s="13" t="str">
        <f t="shared" si="123"/>
        <v>Yes</v>
      </c>
      <c r="CV49" s="13" t="str">
        <f t="shared" si="124"/>
        <v>Yes</v>
      </c>
      <c r="CW49" s="13" t="str">
        <f t="shared" si="125"/>
        <v/>
      </c>
      <c r="CX49" s="13" t="str">
        <f t="shared" si="126"/>
        <v/>
      </c>
      <c r="CY49" s="13" t="str">
        <f t="shared" si="127"/>
        <v>Yes</v>
      </c>
    </row>
    <row r="50" spans="1:103" s="7" customFormat="1" ht="35.700000000000003" customHeight="1" x14ac:dyDescent="0.55000000000000004">
      <c r="A50" s="7" t="s">
        <v>587</v>
      </c>
      <c r="B50" s="7" t="s">
        <v>575</v>
      </c>
      <c r="C50" s="5" t="s">
        <v>70</v>
      </c>
      <c r="D50" s="6" t="s">
        <v>107</v>
      </c>
      <c r="E50" s="5">
        <v>99443</v>
      </c>
      <c r="F50" s="5" t="s">
        <v>259</v>
      </c>
      <c r="G50" s="5" t="s">
        <v>307</v>
      </c>
      <c r="H50" s="5">
        <v>1</v>
      </c>
      <c r="I50" s="5" t="s">
        <v>377</v>
      </c>
      <c r="J50" s="5" t="s">
        <v>301</v>
      </c>
      <c r="K50" s="13"/>
      <c r="L50" s="13" t="str">
        <f t="shared" si="89"/>
        <v>Yes</v>
      </c>
      <c r="M50" s="13" t="str">
        <f t="shared" si="90"/>
        <v>Yes</v>
      </c>
      <c r="N50" s="13" t="str">
        <f t="shared" si="91"/>
        <v/>
      </c>
      <c r="O50" s="13" t="str">
        <f t="shared" si="92"/>
        <v/>
      </c>
      <c r="P50" s="13" t="str">
        <f t="shared" si="93"/>
        <v/>
      </c>
      <c r="Q50" s="13" t="str">
        <f t="shared" si="94"/>
        <v/>
      </c>
      <c r="R50" s="13" t="str">
        <f t="shared" si="95"/>
        <v/>
      </c>
      <c r="S50" s="13" t="str">
        <f t="shared" si="96"/>
        <v/>
      </c>
      <c r="T50" s="13" t="str">
        <f t="shared" si="97"/>
        <v>Yes</v>
      </c>
      <c r="U50" s="13" t="str">
        <f t="shared" si="98"/>
        <v/>
      </c>
      <c r="V50" s="13" t="str">
        <f t="shared" si="99"/>
        <v/>
      </c>
      <c r="W50" s="5" t="s">
        <v>326</v>
      </c>
      <c r="X50" s="5" t="s">
        <v>527</v>
      </c>
      <c r="Y50" s="19" t="str">
        <f t="shared" si="11"/>
        <v/>
      </c>
      <c r="Z50" s="19" t="str">
        <f t="shared" si="12"/>
        <v>Yes</v>
      </c>
      <c r="AA50" s="19" t="str">
        <f t="shared" si="57"/>
        <v/>
      </c>
      <c r="AB50" s="19" t="str">
        <f t="shared" si="58"/>
        <v/>
      </c>
      <c r="AC50" s="19" t="str">
        <f t="shared" si="59"/>
        <v>Yes</v>
      </c>
      <c r="AD50" s="19" t="str">
        <f t="shared" si="60"/>
        <v>Yes</v>
      </c>
      <c r="AE50" s="19" t="str">
        <f t="shared" si="61"/>
        <v>Yes</v>
      </c>
      <c r="AF50" s="19" t="str">
        <f t="shared" si="62"/>
        <v>Yes</v>
      </c>
      <c r="AG50" s="19" t="str">
        <f t="shared" si="63"/>
        <v/>
      </c>
      <c r="AH50" s="19" t="str">
        <f t="shared" si="64"/>
        <v>Yes</v>
      </c>
      <c r="AI50" s="19" t="str">
        <f t="shared" si="65"/>
        <v/>
      </c>
      <c r="AJ50" s="19" t="str">
        <f t="shared" si="66"/>
        <v/>
      </c>
      <c r="AK50" s="19" t="str">
        <f t="shared" si="67"/>
        <v/>
      </c>
      <c r="AL50" s="19" t="str">
        <f t="shared" si="68"/>
        <v/>
      </c>
      <c r="AM50" s="19" t="str">
        <f t="shared" si="69"/>
        <v/>
      </c>
      <c r="AN50" s="19" t="str">
        <f t="shared" si="70"/>
        <v/>
      </c>
      <c r="AO50" s="19" t="str">
        <f t="shared" si="71"/>
        <v/>
      </c>
      <c r="AP50" s="19" t="str">
        <f t="shared" si="72"/>
        <v/>
      </c>
      <c r="AQ50" s="19" t="str">
        <f t="shared" si="73"/>
        <v/>
      </c>
      <c r="AR50" s="19" t="str">
        <f t="shared" si="74"/>
        <v/>
      </c>
      <c r="AS50" s="19" t="str">
        <f t="shared" si="75"/>
        <v/>
      </c>
      <c r="AT50" s="19" t="str">
        <f t="shared" si="76"/>
        <v/>
      </c>
      <c r="AU50" s="19" t="str">
        <f t="shared" si="77"/>
        <v/>
      </c>
      <c r="AV50" s="19" t="str">
        <f t="shared" si="78"/>
        <v/>
      </c>
      <c r="AW50" s="19" t="str">
        <f t="shared" si="79"/>
        <v/>
      </c>
      <c r="AX50" s="19" t="str">
        <f t="shared" si="80"/>
        <v/>
      </c>
      <c r="AY50" s="19" t="str">
        <f t="shared" si="81"/>
        <v/>
      </c>
      <c r="AZ50" s="19" t="str">
        <f t="shared" si="82"/>
        <v/>
      </c>
      <c r="BA50" s="19" t="str">
        <f t="shared" si="83"/>
        <v/>
      </c>
      <c r="BB50" s="19" t="str">
        <f t="shared" si="84"/>
        <v/>
      </c>
      <c r="BC50" s="19" t="str">
        <f t="shared" si="85"/>
        <v/>
      </c>
      <c r="BD50" s="19" t="str">
        <f t="shared" si="86"/>
        <v/>
      </c>
      <c r="BE50" s="19" t="str">
        <f t="shared" si="87"/>
        <v/>
      </c>
      <c r="BF50" s="19" t="str">
        <f t="shared" si="88"/>
        <v/>
      </c>
      <c r="BG50" s="19" t="str">
        <f t="shared" si="13"/>
        <v/>
      </c>
      <c r="BH50" s="19" t="str">
        <f t="shared" si="14"/>
        <v/>
      </c>
      <c r="BI50" s="19" t="str">
        <f t="shared" si="15"/>
        <v/>
      </c>
      <c r="BJ50" s="19" t="str">
        <f t="shared" si="16"/>
        <v/>
      </c>
      <c r="BK50" s="19" t="str">
        <f t="shared" si="17"/>
        <v/>
      </c>
      <c r="BL50" s="19" t="str">
        <f t="shared" si="18"/>
        <v/>
      </c>
      <c r="BM50" s="19" t="str">
        <f t="shared" si="19"/>
        <v/>
      </c>
      <c r="BN50" s="19" t="str">
        <f t="shared" si="20"/>
        <v/>
      </c>
      <c r="BO50" s="19" t="str">
        <f t="shared" si="21"/>
        <v/>
      </c>
      <c r="BP50" s="19" t="str">
        <f t="shared" si="22"/>
        <v/>
      </c>
      <c r="BQ50" s="19" t="str">
        <f t="shared" si="23"/>
        <v/>
      </c>
      <c r="BR50" s="19" t="str">
        <f t="shared" si="24"/>
        <v/>
      </c>
      <c r="BS50" s="19" t="str">
        <f t="shared" si="25"/>
        <v/>
      </c>
      <c r="BT50" s="19" t="str">
        <f t="shared" si="26"/>
        <v/>
      </c>
      <c r="BU50" s="19" t="str">
        <f t="shared" si="27"/>
        <v/>
      </c>
      <c r="BV50" s="19" t="str">
        <f t="shared" si="28"/>
        <v/>
      </c>
      <c r="BW50" s="5" t="s">
        <v>269</v>
      </c>
      <c r="BX50" s="13" t="str">
        <f t="shared" si="100"/>
        <v>Yes</v>
      </c>
      <c r="BY50" s="13" t="str">
        <f t="shared" si="101"/>
        <v>Yes</v>
      </c>
      <c r="BZ50" s="13" t="str">
        <f t="shared" si="102"/>
        <v>Yes</v>
      </c>
      <c r="CA50" s="13" t="str">
        <f t="shared" si="103"/>
        <v/>
      </c>
      <c r="CB50" s="13" t="str">
        <f t="shared" si="104"/>
        <v>Yes</v>
      </c>
      <c r="CC50" s="13" t="str">
        <f t="shared" si="105"/>
        <v/>
      </c>
      <c r="CD50" s="13" t="str">
        <f t="shared" si="106"/>
        <v/>
      </c>
      <c r="CE50" s="13" t="str">
        <f t="shared" si="107"/>
        <v/>
      </c>
      <c r="CF50" s="13" t="str">
        <f t="shared" si="108"/>
        <v>Yes</v>
      </c>
      <c r="CG50" s="13" t="str">
        <f t="shared" si="109"/>
        <v/>
      </c>
      <c r="CH50" s="13" t="str">
        <f t="shared" si="110"/>
        <v/>
      </c>
      <c r="CI50" s="13" t="str">
        <f t="shared" si="111"/>
        <v>Yes</v>
      </c>
      <c r="CJ50" s="13" t="str">
        <f t="shared" si="112"/>
        <v/>
      </c>
      <c r="CK50" s="13" t="str">
        <f t="shared" si="113"/>
        <v/>
      </c>
      <c r="CL50" s="13" t="str">
        <f t="shared" si="114"/>
        <v>Yes</v>
      </c>
      <c r="CM50" s="13" t="str">
        <f t="shared" si="115"/>
        <v>Yes</v>
      </c>
      <c r="CN50" s="13" t="str">
        <f t="shared" si="116"/>
        <v>Yes</v>
      </c>
      <c r="CO50" s="13" t="str">
        <f t="shared" si="117"/>
        <v/>
      </c>
      <c r="CP50" s="13" t="str">
        <f t="shared" si="118"/>
        <v/>
      </c>
      <c r="CQ50" s="13" t="str">
        <f t="shared" si="119"/>
        <v/>
      </c>
      <c r="CR50" s="13" t="str">
        <f t="shared" si="120"/>
        <v/>
      </c>
      <c r="CS50" s="13" t="str">
        <f t="shared" si="121"/>
        <v/>
      </c>
      <c r="CT50" s="13" t="str">
        <f t="shared" si="122"/>
        <v/>
      </c>
      <c r="CU50" s="13" t="str">
        <f t="shared" si="123"/>
        <v>Yes</v>
      </c>
      <c r="CV50" s="13" t="str">
        <f t="shared" si="124"/>
        <v>Yes</v>
      </c>
      <c r="CW50" s="13" t="str">
        <f t="shared" si="125"/>
        <v/>
      </c>
      <c r="CX50" s="13" t="str">
        <f t="shared" si="126"/>
        <v/>
      </c>
      <c r="CY50" s="13" t="str">
        <f t="shared" si="127"/>
        <v>Yes</v>
      </c>
    </row>
    <row r="51" spans="1:103" s="7" customFormat="1" ht="35.700000000000003" customHeight="1" x14ac:dyDescent="0.55000000000000004">
      <c r="A51" s="7" t="s">
        <v>589</v>
      </c>
      <c r="B51" s="7" t="s">
        <v>575</v>
      </c>
      <c r="C51" s="5" t="s">
        <v>70</v>
      </c>
      <c r="D51" s="6" t="s">
        <v>270</v>
      </c>
      <c r="E51" s="5" t="s">
        <v>103</v>
      </c>
      <c r="F51" s="5" t="s">
        <v>271</v>
      </c>
      <c r="G51" s="5" t="s">
        <v>307</v>
      </c>
      <c r="H51" s="5">
        <v>1</v>
      </c>
      <c r="I51" s="5" t="s">
        <v>379</v>
      </c>
      <c r="J51" s="5" t="s">
        <v>301</v>
      </c>
      <c r="K51" s="13"/>
      <c r="L51" s="13" t="str">
        <f t="shared" si="89"/>
        <v>Yes</v>
      </c>
      <c r="M51" s="13" t="str">
        <f t="shared" si="90"/>
        <v>Yes</v>
      </c>
      <c r="N51" s="13" t="str">
        <f t="shared" si="91"/>
        <v>Yes</v>
      </c>
      <c r="O51" s="13" t="str">
        <f t="shared" si="92"/>
        <v>Yes</v>
      </c>
      <c r="P51" s="13" t="str">
        <f t="shared" si="93"/>
        <v>Yes</v>
      </c>
      <c r="Q51" s="13" t="str">
        <f t="shared" si="94"/>
        <v>Yes</v>
      </c>
      <c r="R51" s="13" t="str">
        <f t="shared" si="95"/>
        <v>Yes</v>
      </c>
      <c r="S51" s="13" t="str">
        <f t="shared" si="96"/>
        <v>Yes</v>
      </c>
      <c r="T51" s="13" t="str">
        <f t="shared" si="97"/>
        <v>Yes</v>
      </c>
      <c r="U51" s="13" t="str">
        <f t="shared" si="98"/>
        <v>Yes</v>
      </c>
      <c r="V51" s="13" t="str">
        <f t="shared" si="99"/>
        <v/>
      </c>
      <c r="W51" s="5" t="s">
        <v>378</v>
      </c>
      <c r="X51" s="5" t="s">
        <v>523</v>
      </c>
      <c r="Y51" s="19" t="str">
        <f t="shared" si="11"/>
        <v>Yes</v>
      </c>
      <c r="Z51" s="19" t="str">
        <f t="shared" si="12"/>
        <v>Yes</v>
      </c>
      <c r="AA51" s="19" t="str">
        <f t="shared" si="57"/>
        <v>Yes</v>
      </c>
      <c r="AB51" s="19" t="str">
        <f t="shared" si="58"/>
        <v>Yes</v>
      </c>
      <c r="AC51" s="19" t="str">
        <f t="shared" si="59"/>
        <v>Yes</v>
      </c>
      <c r="AD51" s="19" t="str">
        <f t="shared" si="60"/>
        <v>Yes</v>
      </c>
      <c r="AE51" s="19" t="str">
        <f t="shared" si="61"/>
        <v>Yes</v>
      </c>
      <c r="AF51" s="19" t="str">
        <f t="shared" si="62"/>
        <v>Yes</v>
      </c>
      <c r="AG51" s="19" t="str">
        <f t="shared" si="63"/>
        <v/>
      </c>
      <c r="AH51" s="19" t="str">
        <f t="shared" si="64"/>
        <v>Yes</v>
      </c>
      <c r="AI51" s="19" t="str">
        <f t="shared" si="65"/>
        <v>Yes</v>
      </c>
      <c r="AJ51" s="19" t="str">
        <f t="shared" si="66"/>
        <v>Yes</v>
      </c>
      <c r="AK51" s="19" t="str">
        <f t="shared" si="67"/>
        <v>Yes</v>
      </c>
      <c r="AL51" s="19" t="str">
        <f t="shared" si="68"/>
        <v>Yes</v>
      </c>
      <c r="AM51" s="19" t="str">
        <f t="shared" si="69"/>
        <v>Yes</v>
      </c>
      <c r="AN51" s="19" t="str">
        <f t="shared" si="70"/>
        <v>Yes</v>
      </c>
      <c r="AO51" s="19" t="str">
        <f t="shared" si="71"/>
        <v>Yes</v>
      </c>
      <c r="AP51" s="19" t="str">
        <f t="shared" si="72"/>
        <v>Yes</v>
      </c>
      <c r="AQ51" s="19" t="str">
        <f t="shared" si="73"/>
        <v>Yes</v>
      </c>
      <c r="AR51" s="19" t="str">
        <f t="shared" si="74"/>
        <v>Yes</v>
      </c>
      <c r="AS51" s="19" t="str">
        <f t="shared" si="75"/>
        <v/>
      </c>
      <c r="AT51" s="19" t="str">
        <f t="shared" si="76"/>
        <v>Yes</v>
      </c>
      <c r="AU51" s="19" t="str">
        <f t="shared" si="77"/>
        <v>Yes</v>
      </c>
      <c r="AV51" s="19" t="str">
        <f t="shared" si="78"/>
        <v>Yes</v>
      </c>
      <c r="AW51" s="19" t="str">
        <f t="shared" si="79"/>
        <v>Yes</v>
      </c>
      <c r="AX51" s="19" t="str">
        <f t="shared" si="80"/>
        <v>Yes</v>
      </c>
      <c r="AY51" s="19" t="str">
        <f t="shared" si="81"/>
        <v>Yes</v>
      </c>
      <c r="AZ51" s="19" t="str">
        <f t="shared" si="82"/>
        <v>Yes</v>
      </c>
      <c r="BA51" s="19" t="str">
        <f t="shared" si="83"/>
        <v>Yes</v>
      </c>
      <c r="BB51" s="19" t="str">
        <f t="shared" si="84"/>
        <v>Yes</v>
      </c>
      <c r="BC51" s="19" t="str">
        <f t="shared" si="85"/>
        <v>Yes</v>
      </c>
      <c r="BD51" s="19" t="str">
        <f t="shared" si="86"/>
        <v>Yes</v>
      </c>
      <c r="BE51" s="19" t="str">
        <f t="shared" si="87"/>
        <v>Yes</v>
      </c>
      <c r="BF51" s="19" t="str">
        <f t="shared" si="88"/>
        <v>Yes</v>
      </c>
      <c r="BG51" s="19" t="str">
        <f t="shared" si="13"/>
        <v>Yes</v>
      </c>
      <c r="BH51" s="19" t="str">
        <f t="shared" si="14"/>
        <v>Yes</v>
      </c>
      <c r="BI51" s="19" t="str">
        <f t="shared" si="15"/>
        <v>Yes</v>
      </c>
      <c r="BJ51" s="19" t="str">
        <f t="shared" si="16"/>
        <v>Yes</v>
      </c>
      <c r="BK51" s="19" t="str">
        <f t="shared" si="17"/>
        <v>Yes</v>
      </c>
      <c r="BL51" s="19" t="str">
        <f t="shared" si="18"/>
        <v>Yes</v>
      </c>
      <c r="BM51" s="19" t="str">
        <f t="shared" si="19"/>
        <v>Yes</v>
      </c>
      <c r="BN51" s="19" t="str">
        <f t="shared" si="20"/>
        <v>Yes</v>
      </c>
      <c r="BO51" s="19" t="str">
        <f t="shared" si="21"/>
        <v>Yes</v>
      </c>
      <c r="BP51" s="19" t="str">
        <f t="shared" si="22"/>
        <v>Yes</v>
      </c>
      <c r="BQ51" s="19" t="str">
        <f t="shared" si="23"/>
        <v>Yes</v>
      </c>
      <c r="BR51" s="19" t="str">
        <f t="shared" si="24"/>
        <v>Yes</v>
      </c>
      <c r="BS51" s="19" t="str">
        <f t="shared" si="25"/>
        <v>Yes</v>
      </c>
      <c r="BT51" s="19" t="str">
        <f t="shared" si="26"/>
        <v>Yes</v>
      </c>
      <c r="BU51" s="19" t="str">
        <f t="shared" si="27"/>
        <v>Yes</v>
      </c>
      <c r="BV51" s="19" t="str">
        <f t="shared" si="28"/>
        <v>Yes</v>
      </c>
      <c r="BW51" s="5" t="s">
        <v>78</v>
      </c>
      <c r="BX51" s="13" t="str">
        <f t="shared" si="100"/>
        <v/>
      </c>
      <c r="BY51" s="13" t="str">
        <f t="shared" si="101"/>
        <v>Yes</v>
      </c>
      <c r="BZ51" s="13" t="str">
        <f t="shared" si="102"/>
        <v/>
      </c>
      <c r="CA51" s="13" t="str">
        <f t="shared" si="103"/>
        <v/>
      </c>
      <c r="CB51" s="13" t="str">
        <f t="shared" si="104"/>
        <v>Yes</v>
      </c>
      <c r="CC51" s="13" t="str">
        <f t="shared" si="105"/>
        <v/>
      </c>
      <c r="CD51" s="13" t="str">
        <f t="shared" si="106"/>
        <v/>
      </c>
      <c r="CE51" s="13" t="str">
        <f t="shared" si="107"/>
        <v/>
      </c>
      <c r="CF51" s="13" t="str">
        <f t="shared" si="108"/>
        <v>Yes</v>
      </c>
      <c r="CG51" s="13" t="str">
        <f t="shared" si="109"/>
        <v/>
      </c>
      <c r="CH51" s="13" t="str">
        <f t="shared" si="110"/>
        <v>Yes</v>
      </c>
      <c r="CI51" s="13" t="str">
        <f t="shared" si="111"/>
        <v>Yes</v>
      </c>
      <c r="CJ51" s="13" t="str">
        <f t="shared" si="112"/>
        <v/>
      </c>
      <c r="CK51" s="13" t="str">
        <f t="shared" si="113"/>
        <v>Yes</v>
      </c>
      <c r="CL51" s="13" t="str">
        <f t="shared" si="114"/>
        <v>Yes</v>
      </c>
      <c r="CM51" s="13" t="str">
        <f t="shared" si="115"/>
        <v>Yes</v>
      </c>
      <c r="CN51" s="13" t="str">
        <f t="shared" si="116"/>
        <v>Yes</v>
      </c>
      <c r="CO51" s="13" t="str">
        <f t="shared" si="117"/>
        <v>Yes</v>
      </c>
      <c r="CP51" s="13" t="str">
        <f t="shared" si="118"/>
        <v>Yes</v>
      </c>
      <c r="CQ51" s="13" t="str">
        <f t="shared" si="119"/>
        <v>Yes</v>
      </c>
      <c r="CR51" s="13" t="str">
        <f t="shared" si="120"/>
        <v/>
      </c>
      <c r="CS51" s="13" t="str">
        <f t="shared" si="121"/>
        <v/>
      </c>
      <c r="CT51" s="13" t="str">
        <f t="shared" si="122"/>
        <v/>
      </c>
      <c r="CU51" s="13" t="str">
        <f t="shared" si="123"/>
        <v>Yes</v>
      </c>
      <c r="CV51" s="13" t="str">
        <f t="shared" si="124"/>
        <v>Yes</v>
      </c>
      <c r="CW51" s="13" t="str">
        <f t="shared" si="125"/>
        <v>Yes</v>
      </c>
      <c r="CX51" s="13" t="str">
        <f t="shared" si="126"/>
        <v>Yes</v>
      </c>
      <c r="CY51" s="13" t="str">
        <f t="shared" si="127"/>
        <v>Yes</v>
      </c>
    </row>
    <row r="52" spans="1:103" s="7" customFormat="1" ht="35.700000000000003" customHeight="1" x14ac:dyDescent="0.55000000000000004">
      <c r="A52" s="7" t="s">
        <v>589</v>
      </c>
      <c r="B52" s="7" t="s">
        <v>575</v>
      </c>
      <c r="C52" s="5" t="s">
        <v>70</v>
      </c>
      <c r="D52" s="6" t="s">
        <v>272</v>
      </c>
      <c r="E52" s="5" t="s">
        <v>77</v>
      </c>
      <c r="F52" s="5" t="s">
        <v>271</v>
      </c>
      <c r="G52" s="5" t="s">
        <v>307</v>
      </c>
      <c r="H52" s="5">
        <v>1</v>
      </c>
      <c r="I52" s="5" t="s">
        <v>380</v>
      </c>
      <c r="J52" s="5" t="s">
        <v>301</v>
      </c>
      <c r="K52" s="13"/>
      <c r="L52" s="13" t="str">
        <f t="shared" si="89"/>
        <v>Yes</v>
      </c>
      <c r="M52" s="13" t="str">
        <f t="shared" si="90"/>
        <v>Yes</v>
      </c>
      <c r="N52" s="13" t="str">
        <f t="shared" si="91"/>
        <v>Yes</v>
      </c>
      <c r="O52" s="13" t="str">
        <f t="shared" si="92"/>
        <v>Yes</v>
      </c>
      <c r="P52" s="13" t="str">
        <f t="shared" si="93"/>
        <v>Yes</v>
      </c>
      <c r="Q52" s="13" t="str">
        <f t="shared" si="94"/>
        <v>Yes</v>
      </c>
      <c r="R52" s="13" t="str">
        <f t="shared" si="95"/>
        <v>Yes</v>
      </c>
      <c r="S52" s="13" t="str">
        <f t="shared" si="96"/>
        <v>Yes</v>
      </c>
      <c r="T52" s="13" t="str">
        <f t="shared" si="97"/>
        <v>Yes</v>
      </c>
      <c r="U52" s="13" t="str">
        <f t="shared" si="98"/>
        <v>Yes</v>
      </c>
      <c r="V52" s="13" t="str">
        <f t="shared" si="99"/>
        <v/>
      </c>
      <c r="W52" s="5" t="s">
        <v>378</v>
      </c>
      <c r="X52" s="5" t="s">
        <v>523</v>
      </c>
      <c r="Y52" s="19" t="str">
        <f t="shared" si="11"/>
        <v>Yes</v>
      </c>
      <c r="Z52" s="19" t="str">
        <f t="shared" si="12"/>
        <v>Yes</v>
      </c>
      <c r="AA52" s="19" t="str">
        <f t="shared" si="57"/>
        <v>Yes</v>
      </c>
      <c r="AB52" s="19" t="str">
        <f t="shared" si="58"/>
        <v>Yes</v>
      </c>
      <c r="AC52" s="19" t="str">
        <f t="shared" si="59"/>
        <v>Yes</v>
      </c>
      <c r="AD52" s="19" t="str">
        <f t="shared" si="60"/>
        <v>Yes</v>
      </c>
      <c r="AE52" s="19" t="str">
        <f t="shared" si="61"/>
        <v>Yes</v>
      </c>
      <c r="AF52" s="19" t="str">
        <f t="shared" si="62"/>
        <v>Yes</v>
      </c>
      <c r="AG52" s="19" t="str">
        <f t="shared" si="63"/>
        <v/>
      </c>
      <c r="AH52" s="19" t="str">
        <f t="shared" si="64"/>
        <v>Yes</v>
      </c>
      <c r="AI52" s="19" t="str">
        <f t="shared" si="65"/>
        <v>Yes</v>
      </c>
      <c r="AJ52" s="19" t="str">
        <f t="shared" si="66"/>
        <v>Yes</v>
      </c>
      <c r="AK52" s="19" t="str">
        <f t="shared" si="67"/>
        <v>Yes</v>
      </c>
      <c r="AL52" s="19" t="str">
        <f t="shared" si="68"/>
        <v>Yes</v>
      </c>
      <c r="AM52" s="19" t="str">
        <f t="shared" si="69"/>
        <v>Yes</v>
      </c>
      <c r="AN52" s="19" t="str">
        <f t="shared" si="70"/>
        <v>Yes</v>
      </c>
      <c r="AO52" s="19" t="str">
        <f t="shared" si="71"/>
        <v>Yes</v>
      </c>
      <c r="AP52" s="19" t="str">
        <f t="shared" si="72"/>
        <v>Yes</v>
      </c>
      <c r="AQ52" s="19" t="str">
        <f t="shared" si="73"/>
        <v>Yes</v>
      </c>
      <c r="AR52" s="19" t="str">
        <f t="shared" si="74"/>
        <v>Yes</v>
      </c>
      <c r="AS52" s="19" t="str">
        <f t="shared" si="75"/>
        <v/>
      </c>
      <c r="AT52" s="19" t="str">
        <f t="shared" si="76"/>
        <v>Yes</v>
      </c>
      <c r="AU52" s="19" t="str">
        <f t="shared" si="77"/>
        <v>Yes</v>
      </c>
      <c r="AV52" s="19" t="str">
        <f t="shared" si="78"/>
        <v>Yes</v>
      </c>
      <c r="AW52" s="19" t="str">
        <f t="shared" si="79"/>
        <v>Yes</v>
      </c>
      <c r="AX52" s="19" t="str">
        <f t="shared" si="80"/>
        <v>Yes</v>
      </c>
      <c r="AY52" s="19" t="str">
        <f t="shared" si="81"/>
        <v>Yes</v>
      </c>
      <c r="AZ52" s="19" t="str">
        <f t="shared" si="82"/>
        <v>Yes</v>
      </c>
      <c r="BA52" s="19" t="str">
        <f t="shared" si="83"/>
        <v>Yes</v>
      </c>
      <c r="BB52" s="19" t="str">
        <f t="shared" si="84"/>
        <v>Yes</v>
      </c>
      <c r="BC52" s="19" t="str">
        <f t="shared" si="85"/>
        <v>Yes</v>
      </c>
      <c r="BD52" s="19" t="str">
        <f t="shared" si="86"/>
        <v>Yes</v>
      </c>
      <c r="BE52" s="19" t="str">
        <f t="shared" si="87"/>
        <v>Yes</v>
      </c>
      <c r="BF52" s="19" t="str">
        <f t="shared" si="88"/>
        <v>Yes</v>
      </c>
      <c r="BG52" s="19" t="str">
        <f t="shared" si="13"/>
        <v>Yes</v>
      </c>
      <c r="BH52" s="19" t="str">
        <f t="shared" si="14"/>
        <v>Yes</v>
      </c>
      <c r="BI52" s="19" t="str">
        <f t="shared" si="15"/>
        <v>Yes</v>
      </c>
      <c r="BJ52" s="19" t="str">
        <f t="shared" si="16"/>
        <v>Yes</v>
      </c>
      <c r="BK52" s="19" t="str">
        <f t="shared" si="17"/>
        <v>Yes</v>
      </c>
      <c r="BL52" s="19" t="str">
        <f t="shared" si="18"/>
        <v>Yes</v>
      </c>
      <c r="BM52" s="19" t="str">
        <f t="shared" si="19"/>
        <v>Yes</v>
      </c>
      <c r="BN52" s="19" t="str">
        <f t="shared" si="20"/>
        <v>Yes</v>
      </c>
      <c r="BO52" s="19" t="str">
        <f t="shared" si="21"/>
        <v>Yes</v>
      </c>
      <c r="BP52" s="19" t="str">
        <f t="shared" si="22"/>
        <v>Yes</v>
      </c>
      <c r="BQ52" s="19" t="str">
        <f t="shared" si="23"/>
        <v>Yes</v>
      </c>
      <c r="BR52" s="19" t="str">
        <f t="shared" si="24"/>
        <v>Yes</v>
      </c>
      <c r="BS52" s="19" t="str">
        <f t="shared" si="25"/>
        <v>Yes</v>
      </c>
      <c r="BT52" s="19" t="str">
        <f t="shared" si="26"/>
        <v>Yes</v>
      </c>
      <c r="BU52" s="19" t="str">
        <f t="shared" si="27"/>
        <v>Yes</v>
      </c>
      <c r="BV52" s="19" t="str">
        <f t="shared" si="28"/>
        <v>Yes</v>
      </c>
      <c r="BW52" s="5" t="s">
        <v>78</v>
      </c>
      <c r="BX52" s="13" t="str">
        <f t="shared" si="100"/>
        <v/>
      </c>
      <c r="BY52" s="13" t="str">
        <f t="shared" si="101"/>
        <v>Yes</v>
      </c>
      <c r="BZ52" s="13" t="str">
        <f t="shared" si="102"/>
        <v/>
      </c>
      <c r="CA52" s="13" t="str">
        <f t="shared" si="103"/>
        <v/>
      </c>
      <c r="CB52" s="13" t="str">
        <f t="shared" si="104"/>
        <v>Yes</v>
      </c>
      <c r="CC52" s="13" t="str">
        <f t="shared" si="105"/>
        <v/>
      </c>
      <c r="CD52" s="13" t="str">
        <f t="shared" si="106"/>
        <v/>
      </c>
      <c r="CE52" s="13" t="str">
        <f t="shared" si="107"/>
        <v/>
      </c>
      <c r="CF52" s="13" t="str">
        <f t="shared" si="108"/>
        <v>Yes</v>
      </c>
      <c r="CG52" s="13" t="str">
        <f t="shared" si="109"/>
        <v/>
      </c>
      <c r="CH52" s="13" t="str">
        <f t="shared" si="110"/>
        <v>Yes</v>
      </c>
      <c r="CI52" s="13" t="str">
        <f t="shared" si="111"/>
        <v>Yes</v>
      </c>
      <c r="CJ52" s="13" t="str">
        <f t="shared" si="112"/>
        <v/>
      </c>
      <c r="CK52" s="13" t="str">
        <f t="shared" si="113"/>
        <v>Yes</v>
      </c>
      <c r="CL52" s="13" t="str">
        <f t="shared" si="114"/>
        <v>Yes</v>
      </c>
      <c r="CM52" s="13" t="str">
        <f t="shared" si="115"/>
        <v>Yes</v>
      </c>
      <c r="CN52" s="13" t="str">
        <f t="shared" si="116"/>
        <v>Yes</v>
      </c>
      <c r="CO52" s="13" t="str">
        <f t="shared" si="117"/>
        <v>Yes</v>
      </c>
      <c r="CP52" s="13" t="str">
        <f t="shared" si="118"/>
        <v>Yes</v>
      </c>
      <c r="CQ52" s="13" t="str">
        <f t="shared" si="119"/>
        <v>Yes</v>
      </c>
      <c r="CR52" s="13" t="str">
        <f t="shared" si="120"/>
        <v/>
      </c>
      <c r="CS52" s="13" t="str">
        <f t="shared" si="121"/>
        <v/>
      </c>
      <c r="CT52" s="13" t="str">
        <f t="shared" si="122"/>
        <v/>
      </c>
      <c r="CU52" s="13" t="str">
        <f t="shared" si="123"/>
        <v>Yes</v>
      </c>
      <c r="CV52" s="13" t="str">
        <f t="shared" si="124"/>
        <v>Yes</v>
      </c>
      <c r="CW52" s="13" t="str">
        <f t="shared" si="125"/>
        <v>Yes</v>
      </c>
      <c r="CX52" s="13" t="str">
        <f t="shared" si="126"/>
        <v>Yes</v>
      </c>
      <c r="CY52" s="13" t="str">
        <f t="shared" si="127"/>
        <v>Yes</v>
      </c>
    </row>
    <row r="53" spans="1:103" s="7" customFormat="1" ht="35.700000000000003" customHeight="1" x14ac:dyDescent="0.55000000000000004">
      <c r="A53" s="7" t="s">
        <v>589</v>
      </c>
      <c r="B53" s="7" t="s">
        <v>575</v>
      </c>
      <c r="C53" s="5" t="s">
        <v>70</v>
      </c>
      <c r="D53" s="6" t="s">
        <v>273</v>
      </c>
      <c r="E53" s="5" t="s">
        <v>126</v>
      </c>
      <c r="F53" s="5" t="s">
        <v>271</v>
      </c>
      <c r="G53" s="5" t="s">
        <v>307</v>
      </c>
      <c r="H53" s="5">
        <v>1</v>
      </c>
      <c r="I53" s="5" t="s">
        <v>381</v>
      </c>
      <c r="J53" s="5" t="s">
        <v>301</v>
      </c>
      <c r="K53" s="13"/>
      <c r="L53" s="13" t="str">
        <f t="shared" si="89"/>
        <v>Yes</v>
      </c>
      <c r="M53" s="13" t="str">
        <f t="shared" si="90"/>
        <v>Yes</v>
      </c>
      <c r="N53" s="13" t="str">
        <f t="shared" si="91"/>
        <v>Yes</v>
      </c>
      <c r="O53" s="13" t="str">
        <f t="shared" si="92"/>
        <v>Yes</v>
      </c>
      <c r="P53" s="13" t="str">
        <f t="shared" si="93"/>
        <v>Yes</v>
      </c>
      <c r="Q53" s="13" t="str">
        <f t="shared" si="94"/>
        <v>Yes</v>
      </c>
      <c r="R53" s="13" t="str">
        <f t="shared" si="95"/>
        <v>Yes</v>
      </c>
      <c r="S53" s="13" t="str">
        <f t="shared" si="96"/>
        <v>Yes</v>
      </c>
      <c r="T53" s="13" t="str">
        <f t="shared" si="97"/>
        <v>Yes</v>
      </c>
      <c r="U53" s="13" t="str">
        <f t="shared" si="98"/>
        <v>Yes</v>
      </c>
      <c r="V53" s="13" t="str">
        <f t="shared" si="99"/>
        <v/>
      </c>
      <c r="W53" s="5" t="s">
        <v>378</v>
      </c>
      <c r="X53" s="5" t="s">
        <v>523</v>
      </c>
      <c r="Y53" s="19" t="str">
        <f t="shared" si="11"/>
        <v>Yes</v>
      </c>
      <c r="Z53" s="19" t="str">
        <f t="shared" si="12"/>
        <v>Yes</v>
      </c>
      <c r="AA53" s="19" t="str">
        <f t="shared" si="57"/>
        <v>Yes</v>
      </c>
      <c r="AB53" s="19" t="str">
        <f t="shared" si="58"/>
        <v>Yes</v>
      </c>
      <c r="AC53" s="19" t="str">
        <f t="shared" si="59"/>
        <v>Yes</v>
      </c>
      <c r="AD53" s="19" t="str">
        <f t="shared" si="60"/>
        <v>Yes</v>
      </c>
      <c r="AE53" s="19" t="str">
        <f t="shared" si="61"/>
        <v>Yes</v>
      </c>
      <c r="AF53" s="19" t="str">
        <f t="shared" si="62"/>
        <v>Yes</v>
      </c>
      <c r="AG53" s="19" t="str">
        <f t="shared" si="63"/>
        <v/>
      </c>
      <c r="AH53" s="19" t="str">
        <f t="shared" si="64"/>
        <v>Yes</v>
      </c>
      <c r="AI53" s="19" t="str">
        <f t="shared" si="65"/>
        <v>Yes</v>
      </c>
      <c r="AJ53" s="19" t="str">
        <f t="shared" si="66"/>
        <v>Yes</v>
      </c>
      <c r="AK53" s="19" t="str">
        <f t="shared" si="67"/>
        <v>Yes</v>
      </c>
      <c r="AL53" s="19" t="str">
        <f t="shared" si="68"/>
        <v>Yes</v>
      </c>
      <c r="AM53" s="19" t="str">
        <f t="shared" si="69"/>
        <v>Yes</v>
      </c>
      <c r="AN53" s="19" t="str">
        <f t="shared" si="70"/>
        <v>Yes</v>
      </c>
      <c r="AO53" s="19" t="str">
        <f t="shared" si="71"/>
        <v>Yes</v>
      </c>
      <c r="AP53" s="19" t="str">
        <f t="shared" si="72"/>
        <v>Yes</v>
      </c>
      <c r="AQ53" s="19" t="str">
        <f t="shared" si="73"/>
        <v>Yes</v>
      </c>
      <c r="AR53" s="19" t="str">
        <f t="shared" si="74"/>
        <v>Yes</v>
      </c>
      <c r="AS53" s="19" t="str">
        <f t="shared" si="75"/>
        <v/>
      </c>
      <c r="AT53" s="19" t="str">
        <f t="shared" si="76"/>
        <v>Yes</v>
      </c>
      <c r="AU53" s="19" t="str">
        <f t="shared" si="77"/>
        <v>Yes</v>
      </c>
      <c r="AV53" s="19" t="str">
        <f t="shared" si="78"/>
        <v>Yes</v>
      </c>
      <c r="AW53" s="19" t="str">
        <f t="shared" si="79"/>
        <v>Yes</v>
      </c>
      <c r="AX53" s="19" t="str">
        <f t="shared" si="80"/>
        <v>Yes</v>
      </c>
      <c r="AY53" s="19" t="str">
        <f t="shared" si="81"/>
        <v>Yes</v>
      </c>
      <c r="AZ53" s="19" t="str">
        <f t="shared" si="82"/>
        <v>Yes</v>
      </c>
      <c r="BA53" s="19" t="str">
        <f t="shared" si="83"/>
        <v>Yes</v>
      </c>
      <c r="BB53" s="19" t="str">
        <f t="shared" si="84"/>
        <v>Yes</v>
      </c>
      <c r="BC53" s="19" t="str">
        <f t="shared" si="85"/>
        <v>Yes</v>
      </c>
      <c r="BD53" s="19" t="str">
        <f t="shared" si="86"/>
        <v>Yes</v>
      </c>
      <c r="BE53" s="19" t="str">
        <f t="shared" si="87"/>
        <v>Yes</v>
      </c>
      <c r="BF53" s="19" t="str">
        <f t="shared" si="88"/>
        <v>Yes</v>
      </c>
      <c r="BG53" s="19" t="str">
        <f t="shared" si="13"/>
        <v>Yes</v>
      </c>
      <c r="BH53" s="19" t="str">
        <f t="shared" si="14"/>
        <v>Yes</v>
      </c>
      <c r="BI53" s="19" t="str">
        <f t="shared" si="15"/>
        <v>Yes</v>
      </c>
      <c r="BJ53" s="19" t="str">
        <f t="shared" si="16"/>
        <v>Yes</v>
      </c>
      <c r="BK53" s="19" t="str">
        <f t="shared" si="17"/>
        <v>Yes</v>
      </c>
      <c r="BL53" s="19" t="str">
        <f t="shared" si="18"/>
        <v>Yes</v>
      </c>
      <c r="BM53" s="19" t="str">
        <f t="shared" si="19"/>
        <v>Yes</v>
      </c>
      <c r="BN53" s="19" t="str">
        <f t="shared" si="20"/>
        <v>Yes</v>
      </c>
      <c r="BO53" s="19" t="str">
        <f t="shared" si="21"/>
        <v>Yes</v>
      </c>
      <c r="BP53" s="19" t="str">
        <f t="shared" si="22"/>
        <v>Yes</v>
      </c>
      <c r="BQ53" s="19" t="str">
        <f t="shared" si="23"/>
        <v>Yes</v>
      </c>
      <c r="BR53" s="19" t="str">
        <f t="shared" si="24"/>
        <v>Yes</v>
      </c>
      <c r="BS53" s="19" t="str">
        <f t="shared" si="25"/>
        <v>Yes</v>
      </c>
      <c r="BT53" s="19" t="str">
        <f t="shared" si="26"/>
        <v>Yes</v>
      </c>
      <c r="BU53" s="19" t="str">
        <f t="shared" si="27"/>
        <v>Yes</v>
      </c>
      <c r="BV53" s="19" t="str">
        <f t="shared" si="28"/>
        <v>Yes</v>
      </c>
      <c r="BW53" s="5" t="s">
        <v>78</v>
      </c>
      <c r="BX53" s="13" t="str">
        <f t="shared" si="100"/>
        <v/>
      </c>
      <c r="BY53" s="13" t="str">
        <f t="shared" si="101"/>
        <v>Yes</v>
      </c>
      <c r="BZ53" s="13" t="str">
        <f t="shared" si="102"/>
        <v/>
      </c>
      <c r="CA53" s="13" t="str">
        <f t="shared" si="103"/>
        <v/>
      </c>
      <c r="CB53" s="13" t="str">
        <f t="shared" si="104"/>
        <v>Yes</v>
      </c>
      <c r="CC53" s="13" t="str">
        <f t="shared" si="105"/>
        <v/>
      </c>
      <c r="CD53" s="13" t="str">
        <f t="shared" si="106"/>
        <v/>
      </c>
      <c r="CE53" s="13" t="str">
        <f t="shared" si="107"/>
        <v/>
      </c>
      <c r="CF53" s="13" t="str">
        <f t="shared" si="108"/>
        <v>Yes</v>
      </c>
      <c r="CG53" s="13" t="str">
        <f t="shared" si="109"/>
        <v/>
      </c>
      <c r="CH53" s="13" t="str">
        <f t="shared" si="110"/>
        <v>Yes</v>
      </c>
      <c r="CI53" s="13" t="str">
        <f t="shared" si="111"/>
        <v>Yes</v>
      </c>
      <c r="CJ53" s="13" t="str">
        <f t="shared" si="112"/>
        <v/>
      </c>
      <c r="CK53" s="13" t="str">
        <f t="shared" si="113"/>
        <v>Yes</v>
      </c>
      <c r="CL53" s="13" t="str">
        <f t="shared" si="114"/>
        <v>Yes</v>
      </c>
      <c r="CM53" s="13" t="str">
        <f t="shared" si="115"/>
        <v>Yes</v>
      </c>
      <c r="CN53" s="13" t="str">
        <f t="shared" si="116"/>
        <v>Yes</v>
      </c>
      <c r="CO53" s="13" t="str">
        <f t="shared" si="117"/>
        <v>Yes</v>
      </c>
      <c r="CP53" s="13" t="str">
        <f t="shared" si="118"/>
        <v>Yes</v>
      </c>
      <c r="CQ53" s="13" t="str">
        <f t="shared" si="119"/>
        <v>Yes</v>
      </c>
      <c r="CR53" s="13" t="str">
        <f t="shared" si="120"/>
        <v/>
      </c>
      <c r="CS53" s="13" t="str">
        <f t="shared" si="121"/>
        <v/>
      </c>
      <c r="CT53" s="13" t="str">
        <f t="shared" si="122"/>
        <v/>
      </c>
      <c r="CU53" s="13" t="str">
        <f t="shared" si="123"/>
        <v>Yes</v>
      </c>
      <c r="CV53" s="13" t="str">
        <f t="shared" si="124"/>
        <v>Yes</v>
      </c>
      <c r="CW53" s="13" t="str">
        <f t="shared" si="125"/>
        <v>Yes</v>
      </c>
      <c r="CX53" s="13" t="str">
        <f t="shared" si="126"/>
        <v>Yes</v>
      </c>
      <c r="CY53" s="13" t="str">
        <f t="shared" si="127"/>
        <v>Yes</v>
      </c>
    </row>
    <row r="54" spans="1:103" s="7" customFormat="1" ht="35.700000000000003" customHeight="1" x14ac:dyDescent="0.55000000000000004">
      <c r="A54" s="7" t="s">
        <v>588</v>
      </c>
      <c r="B54" s="7" t="s">
        <v>575</v>
      </c>
      <c r="C54" s="5" t="s">
        <v>70</v>
      </c>
      <c r="D54" s="6" t="s">
        <v>274</v>
      </c>
      <c r="E54" s="5" t="s">
        <v>154</v>
      </c>
      <c r="F54" s="5" t="s">
        <v>275</v>
      </c>
      <c r="G54" s="5" t="s">
        <v>302</v>
      </c>
      <c r="H54" s="5">
        <v>96</v>
      </c>
      <c r="I54" s="5" t="s">
        <v>301</v>
      </c>
      <c r="J54" s="5" t="s">
        <v>301</v>
      </c>
      <c r="K54" s="13"/>
      <c r="L54" s="13" t="str">
        <f t="shared" si="89"/>
        <v>Yes</v>
      </c>
      <c r="M54" s="13" t="str">
        <f t="shared" si="90"/>
        <v>Yes</v>
      </c>
      <c r="N54" s="13" t="str">
        <f t="shared" si="91"/>
        <v/>
      </c>
      <c r="O54" s="13" t="str">
        <f t="shared" si="92"/>
        <v>Yes</v>
      </c>
      <c r="P54" s="13" t="str">
        <f t="shared" si="93"/>
        <v>Yes</v>
      </c>
      <c r="Q54" s="13" t="str">
        <f t="shared" si="94"/>
        <v>Yes</v>
      </c>
      <c r="R54" s="13" t="str">
        <f t="shared" si="95"/>
        <v>Yes</v>
      </c>
      <c r="S54" s="13" t="str">
        <f t="shared" si="96"/>
        <v>Yes</v>
      </c>
      <c r="T54" s="13" t="str">
        <f t="shared" si="97"/>
        <v>Yes</v>
      </c>
      <c r="U54" s="13" t="str">
        <f t="shared" si="98"/>
        <v>Yes</v>
      </c>
      <c r="V54" s="13" t="str">
        <f t="shared" si="99"/>
        <v/>
      </c>
      <c r="W54" s="5" t="s">
        <v>320</v>
      </c>
      <c r="X54" s="5" t="s">
        <v>520</v>
      </c>
      <c r="Y54" s="19" t="str">
        <f t="shared" si="11"/>
        <v>Yes</v>
      </c>
      <c r="Z54" s="19" t="str">
        <f t="shared" si="12"/>
        <v>Yes</v>
      </c>
      <c r="AA54" s="19" t="str">
        <f t="shared" si="57"/>
        <v>Yes</v>
      </c>
      <c r="AB54" s="19" t="str">
        <f t="shared" si="58"/>
        <v>Yes</v>
      </c>
      <c r="AC54" s="19" t="str">
        <f t="shared" si="59"/>
        <v>Yes</v>
      </c>
      <c r="AD54" s="19" t="str">
        <f t="shared" si="60"/>
        <v>Yes</v>
      </c>
      <c r="AE54" s="19" t="str">
        <f t="shared" si="61"/>
        <v>Yes</v>
      </c>
      <c r="AF54" s="19" t="str">
        <f t="shared" si="62"/>
        <v>Yes</v>
      </c>
      <c r="AG54" s="19" t="str">
        <f t="shared" si="63"/>
        <v/>
      </c>
      <c r="AH54" s="19" t="str">
        <f t="shared" si="64"/>
        <v>Yes</v>
      </c>
      <c r="AI54" s="19" t="str">
        <f t="shared" si="65"/>
        <v>Yes</v>
      </c>
      <c r="AJ54" s="19" t="str">
        <f t="shared" si="66"/>
        <v>Yes</v>
      </c>
      <c r="AK54" s="19" t="str">
        <f t="shared" si="67"/>
        <v>Yes</v>
      </c>
      <c r="AL54" s="19" t="str">
        <f t="shared" si="68"/>
        <v>Yes</v>
      </c>
      <c r="AM54" s="19" t="str">
        <f t="shared" si="69"/>
        <v>Yes</v>
      </c>
      <c r="AN54" s="19" t="str">
        <f t="shared" si="70"/>
        <v>Yes</v>
      </c>
      <c r="AO54" s="19" t="str">
        <f t="shared" si="71"/>
        <v>Yes</v>
      </c>
      <c r="AP54" s="19" t="str">
        <f t="shared" si="72"/>
        <v>Yes</v>
      </c>
      <c r="AQ54" s="19" t="str">
        <f t="shared" si="73"/>
        <v>Yes</v>
      </c>
      <c r="AR54" s="19" t="str">
        <f t="shared" si="74"/>
        <v>Yes</v>
      </c>
      <c r="AS54" s="19" t="str">
        <f t="shared" si="75"/>
        <v>Yes</v>
      </c>
      <c r="AT54" s="19" t="str">
        <f t="shared" si="76"/>
        <v>Yes</v>
      </c>
      <c r="AU54" s="19" t="str">
        <f t="shared" si="77"/>
        <v>Yes</v>
      </c>
      <c r="AV54" s="19" t="str">
        <f t="shared" si="78"/>
        <v>Yes</v>
      </c>
      <c r="AW54" s="19" t="str">
        <f t="shared" si="79"/>
        <v>Yes</v>
      </c>
      <c r="AX54" s="19" t="str">
        <f t="shared" si="80"/>
        <v>Yes</v>
      </c>
      <c r="AY54" s="19" t="str">
        <f t="shared" si="81"/>
        <v>Yes</v>
      </c>
      <c r="AZ54" s="19" t="str">
        <f t="shared" si="82"/>
        <v>Yes</v>
      </c>
      <c r="BA54" s="19" t="str">
        <f t="shared" si="83"/>
        <v>Yes</v>
      </c>
      <c r="BB54" s="19" t="str">
        <f t="shared" si="84"/>
        <v>Yes</v>
      </c>
      <c r="BC54" s="19" t="str">
        <f t="shared" si="85"/>
        <v>Yes</v>
      </c>
      <c r="BD54" s="19" t="str">
        <f t="shared" si="86"/>
        <v>Yes</v>
      </c>
      <c r="BE54" s="19" t="str">
        <f t="shared" si="87"/>
        <v>Yes</v>
      </c>
      <c r="BF54" s="19" t="str">
        <f t="shared" si="88"/>
        <v>Yes</v>
      </c>
      <c r="BG54" s="19" t="str">
        <f t="shared" si="13"/>
        <v>Yes</v>
      </c>
      <c r="BH54" s="19" t="str">
        <f t="shared" si="14"/>
        <v>Yes</v>
      </c>
      <c r="BI54" s="19" t="str">
        <f t="shared" si="15"/>
        <v>Yes</v>
      </c>
      <c r="BJ54" s="19" t="str">
        <f t="shared" si="16"/>
        <v>Yes</v>
      </c>
      <c r="BK54" s="19" t="str">
        <f t="shared" si="17"/>
        <v>Yes</v>
      </c>
      <c r="BL54" s="19" t="str">
        <f t="shared" si="18"/>
        <v>Yes</v>
      </c>
      <c r="BM54" s="19" t="str">
        <f t="shared" si="19"/>
        <v>Yes</v>
      </c>
      <c r="BN54" s="19" t="str">
        <f t="shared" si="20"/>
        <v>Yes</v>
      </c>
      <c r="BO54" s="19" t="str">
        <f t="shared" si="21"/>
        <v>Yes</v>
      </c>
      <c r="BP54" s="19" t="str">
        <f t="shared" si="22"/>
        <v>Yes</v>
      </c>
      <c r="BQ54" s="19" t="str">
        <f t="shared" si="23"/>
        <v>Yes</v>
      </c>
      <c r="BR54" s="19" t="str">
        <f t="shared" si="24"/>
        <v>Yes</v>
      </c>
      <c r="BS54" s="19" t="str">
        <f t="shared" si="25"/>
        <v>Yes</v>
      </c>
      <c r="BT54" s="19" t="str">
        <f t="shared" si="26"/>
        <v>Yes</v>
      </c>
      <c r="BU54" s="19" t="str">
        <f t="shared" si="27"/>
        <v>Yes</v>
      </c>
      <c r="BV54" s="19" t="str">
        <f t="shared" si="28"/>
        <v>Yes</v>
      </c>
      <c r="BW54" s="5" t="s">
        <v>155</v>
      </c>
      <c r="BX54" s="13" t="str">
        <f t="shared" si="100"/>
        <v/>
      </c>
      <c r="BY54" s="13" t="str">
        <f t="shared" si="101"/>
        <v/>
      </c>
      <c r="BZ54" s="13" t="str">
        <f t="shared" si="102"/>
        <v/>
      </c>
      <c r="CA54" s="13" t="str">
        <f t="shared" si="103"/>
        <v/>
      </c>
      <c r="CB54" s="13" t="str">
        <f t="shared" si="104"/>
        <v>Yes</v>
      </c>
      <c r="CC54" s="13" t="str">
        <f t="shared" si="105"/>
        <v/>
      </c>
      <c r="CD54" s="13" t="str">
        <f t="shared" si="106"/>
        <v/>
      </c>
      <c r="CE54" s="13" t="str">
        <f t="shared" si="107"/>
        <v/>
      </c>
      <c r="CF54" s="13" t="str">
        <f t="shared" si="108"/>
        <v>Yes</v>
      </c>
      <c r="CG54" s="13" t="str">
        <f t="shared" si="109"/>
        <v/>
      </c>
      <c r="CH54" s="13" t="str">
        <f t="shared" si="110"/>
        <v>Yes</v>
      </c>
      <c r="CI54" s="13" t="str">
        <f t="shared" si="111"/>
        <v>Yes</v>
      </c>
      <c r="CJ54" s="13" t="str">
        <f t="shared" si="112"/>
        <v/>
      </c>
      <c r="CK54" s="13" t="str">
        <f t="shared" si="113"/>
        <v>Yes</v>
      </c>
      <c r="CL54" s="13" t="str">
        <f t="shared" si="114"/>
        <v/>
      </c>
      <c r="CM54" s="13" t="str">
        <f t="shared" si="115"/>
        <v/>
      </c>
      <c r="CN54" s="13" t="str">
        <f t="shared" si="116"/>
        <v/>
      </c>
      <c r="CO54" s="13" t="str">
        <f t="shared" si="117"/>
        <v>Yes</v>
      </c>
      <c r="CP54" s="13" t="str">
        <f t="shared" si="118"/>
        <v>Yes</v>
      </c>
      <c r="CQ54" s="13" t="str">
        <f t="shared" si="119"/>
        <v>Yes</v>
      </c>
      <c r="CR54" s="13" t="str">
        <f t="shared" si="120"/>
        <v/>
      </c>
      <c r="CS54" s="13" t="str">
        <f t="shared" si="121"/>
        <v/>
      </c>
      <c r="CT54" s="13" t="str">
        <f t="shared" si="122"/>
        <v/>
      </c>
      <c r="CU54" s="13" t="str">
        <f t="shared" si="123"/>
        <v>Yes</v>
      </c>
      <c r="CV54" s="13" t="str">
        <f t="shared" si="124"/>
        <v>Yes</v>
      </c>
      <c r="CW54" s="13" t="str">
        <f t="shared" si="125"/>
        <v>Yes</v>
      </c>
      <c r="CX54" s="13" t="str">
        <f t="shared" si="126"/>
        <v>Yes</v>
      </c>
      <c r="CY54" s="13" t="str">
        <f t="shared" si="127"/>
        <v>Yes</v>
      </c>
    </row>
    <row r="55" spans="1:103" s="7" customFormat="1" ht="35.700000000000003" customHeight="1" x14ac:dyDescent="0.55000000000000004">
      <c r="A55" s="7">
        <v>899</v>
      </c>
      <c r="B55" s="7" t="s">
        <v>573</v>
      </c>
      <c r="C55" s="5" t="s">
        <v>70</v>
      </c>
      <c r="D55" s="6" t="s">
        <v>143</v>
      </c>
      <c r="E55" s="5" t="s">
        <v>144</v>
      </c>
      <c r="F55" s="5" t="s">
        <v>276</v>
      </c>
      <c r="G55" s="5" t="s">
        <v>302</v>
      </c>
      <c r="H55" s="5">
        <v>96</v>
      </c>
      <c r="I55" s="5" t="s">
        <v>301</v>
      </c>
      <c r="J55" s="5" t="s">
        <v>301</v>
      </c>
      <c r="K55" s="13"/>
      <c r="L55" s="13" t="str">
        <f t="shared" si="89"/>
        <v>Yes</v>
      </c>
      <c r="M55" s="13" t="str">
        <f t="shared" si="90"/>
        <v>Yes</v>
      </c>
      <c r="N55" s="13" t="str">
        <f t="shared" si="91"/>
        <v>Yes</v>
      </c>
      <c r="O55" s="13" t="str">
        <f t="shared" si="92"/>
        <v>Yes</v>
      </c>
      <c r="P55" s="13" t="str">
        <f t="shared" si="93"/>
        <v/>
      </c>
      <c r="Q55" s="13" t="str">
        <f t="shared" si="94"/>
        <v/>
      </c>
      <c r="R55" s="13" t="str">
        <f t="shared" si="95"/>
        <v/>
      </c>
      <c r="S55" s="13" t="str">
        <f t="shared" si="96"/>
        <v>Yes</v>
      </c>
      <c r="T55" s="13" t="str">
        <f t="shared" si="97"/>
        <v>Yes</v>
      </c>
      <c r="U55" s="13" t="str">
        <f t="shared" si="98"/>
        <v/>
      </c>
      <c r="V55" s="13" t="str">
        <f t="shared" si="99"/>
        <v/>
      </c>
      <c r="W55" s="5" t="s">
        <v>319</v>
      </c>
      <c r="X55" s="5" t="s">
        <v>524</v>
      </c>
      <c r="Y55" s="19" t="str">
        <f t="shared" si="11"/>
        <v>Yes</v>
      </c>
      <c r="Z55" s="19" t="str">
        <f t="shared" si="12"/>
        <v/>
      </c>
      <c r="AA55" s="19" t="str">
        <f t="shared" si="57"/>
        <v>Yes</v>
      </c>
      <c r="AB55" s="19" t="str">
        <f t="shared" si="58"/>
        <v>Yes</v>
      </c>
      <c r="AC55" s="19" t="str">
        <f t="shared" si="59"/>
        <v>Yes</v>
      </c>
      <c r="AD55" s="19" t="str">
        <f t="shared" si="60"/>
        <v>Yes</v>
      </c>
      <c r="AE55" s="19" t="str">
        <f t="shared" si="61"/>
        <v>Yes</v>
      </c>
      <c r="AF55" s="19" t="str">
        <f t="shared" si="62"/>
        <v>Yes</v>
      </c>
      <c r="AG55" s="19" t="str">
        <f t="shared" si="63"/>
        <v/>
      </c>
      <c r="AH55" s="19" t="str">
        <f t="shared" si="64"/>
        <v/>
      </c>
      <c r="AI55" s="19" t="str">
        <f t="shared" si="65"/>
        <v>Yes</v>
      </c>
      <c r="AJ55" s="19" t="str">
        <f t="shared" si="66"/>
        <v>Yes</v>
      </c>
      <c r="AK55" s="19" t="str">
        <f t="shared" si="67"/>
        <v>Yes</v>
      </c>
      <c r="AL55" s="19" t="str">
        <f t="shared" si="68"/>
        <v>Yes</v>
      </c>
      <c r="AM55" s="19" t="str">
        <f t="shared" si="69"/>
        <v>Yes</v>
      </c>
      <c r="AN55" s="19" t="str">
        <f t="shared" si="70"/>
        <v>Yes</v>
      </c>
      <c r="AO55" s="19" t="str">
        <f t="shared" si="71"/>
        <v>Yes</v>
      </c>
      <c r="AP55" s="19" t="str">
        <f t="shared" si="72"/>
        <v>Yes</v>
      </c>
      <c r="AQ55" s="19" t="str">
        <f t="shared" si="73"/>
        <v>Yes</v>
      </c>
      <c r="AR55" s="19" t="str">
        <f t="shared" si="74"/>
        <v>Yes</v>
      </c>
      <c r="AS55" s="19" t="str">
        <f t="shared" si="75"/>
        <v>Yes</v>
      </c>
      <c r="AT55" s="19" t="str">
        <f t="shared" si="76"/>
        <v>Yes</v>
      </c>
      <c r="AU55" s="19" t="str">
        <f t="shared" si="77"/>
        <v>Yes</v>
      </c>
      <c r="AV55" s="19" t="str">
        <f t="shared" si="78"/>
        <v>Yes</v>
      </c>
      <c r="AW55" s="19" t="str">
        <f t="shared" si="79"/>
        <v>Yes</v>
      </c>
      <c r="AX55" s="19" t="str">
        <f t="shared" si="80"/>
        <v>Yes</v>
      </c>
      <c r="AY55" s="19" t="str">
        <f t="shared" si="81"/>
        <v>Yes</v>
      </c>
      <c r="AZ55" s="19" t="str">
        <f t="shared" si="82"/>
        <v>Yes</v>
      </c>
      <c r="BA55" s="19" t="str">
        <f t="shared" si="83"/>
        <v>Yes</v>
      </c>
      <c r="BB55" s="19" t="str">
        <f t="shared" si="84"/>
        <v>Yes</v>
      </c>
      <c r="BC55" s="19" t="str">
        <f t="shared" si="85"/>
        <v>Yes</v>
      </c>
      <c r="BD55" s="19" t="str">
        <f t="shared" si="86"/>
        <v>Yes</v>
      </c>
      <c r="BE55" s="19" t="str">
        <f t="shared" si="87"/>
        <v>Yes</v>
      </c>
      <c r="BF55" s="19" t="str">
        <f t="shared" si="88"/>
        <v>Yes</v>
      </c>
      <c r="BG55" s="19" t="str">
        <f t="shared" si="13"/>
        <v>Yes</v>
      </c>
      <c r="BH55" s="19" t="str">
        <f t="shared" si="14"/>
        <v>Yes</v>
      </c>
      <c r="BI55" s="19" t="str">
        <f t="shared" si="15"/>
        <v>Yes</v>
      </c>
      <c r="BJ55" s="19" t="str">
        <f t="shared" si="16"/>
        <v>Yes</v>
      </c>
      <c r="BK55" s="19" t="str">
        <f t="shared" si="17"/>
        <v>Yes</v>
      </c>
      <c r="BL55" s="19" t="str">
        <f t="shared" si="18"/>
        <v>Yes</v>
      </c>
      <c r="BM55" s="19" t="str">
        <f t="shared" si="19"/>
        <v>Yes</v>
      </c>
      <c r="BN55" s="19" t="str">
        <f t="shared" si="20"/>
        <v>Yes</v>
      </c>
      <c r="BO55" s="19" t="str">
        <f t="shared" si="21"/>
        <v>Yes</v>
      </c>
      <c r="BP55" s="19" t="str">
        <f t="shared" si="22"/>
        <v>Yes</v>
      </c>
      <c r="BQ55" s="19" t="str">
        <f t="shared" si="23"/>
        <v>Yes</v>
      </c>
      <c r="BR55" s="19" t="str">
        <f t="shared" si="24"/>
        <v>Yes</v>
      </c>
      <c r="BS55" s="19" t="str">
        <f t="shared" si="25"/>
        <v>Yes</v>
      </c>
      <c r="BT55" s="19" t="str">
        <f t="shared" si="26"/>
        <v>Yes</v>
      </c>
      <c r="BU55" s="19" t="str">
        <f t="shared" si="27"/>
        <v>Yes</v>
      </c>
      <c r="BV55" s="19" t="str">
        <f t="shared" si="28"/>
        <v>Yes</v>
      </c>
      <c r="BW55" s="5" t="s">
        <v>145</v>
      </c>
      <c r="BX55" s="13" t="str">
        <f t="shared" si="100"/>
        <v/>
      </c>
      <c r="BY55" s="13" t="str">
        <f t="shared" si="101"/>
        <v/>
      </c>
      <c r="BZ55" s="13" t="str">
        <f t="shared" si="102"/>
        <v/>
      </c>
      <c r="CA55" s="13" t="str">
        <f t="shared" si="103"/>
        <v/>
      </c>
      <c r="CB55" s="13" t="str">
        <f t="shared" si="104"/>
        <v>Yes</v>
      </c>
      <c r="CC55" s="13" t="str">
        <f t="shared" si="105"/>
        <v/>
      </c>
      <c r="CD55" s="13" t="str">
        <f t="shared" si="106"/>
        <v/>
      </c>
      <c r="CE55" s="13" t="str">
        <f t="shared" si="107"/>
        <v/>
      </c>
      <c r="CF55" s="13" t="str">
        <f t="shared" si="108"/>
        <v>Yes</v>
      </c>
      <c r="CG55" s="13" t="str">
        <f t="shared" si="109"/>
        <v/>
      </c>
      <c r="CH55" s="13" t="str">
        <f t="shared" si="110"/>
        <v>Yes</v>
      </c>
      <c r="CI55" s="13" t="str">
        <f t="shared" si="111"/>
        <v>Yes</v>
      </c>
      <c r="CJ55" s="13" t="str">
        <f t="shared" si="112"/>
        <v/>
      </c>
      <c r="CK55" s="13" t="str">
        <f t="shared" si="113"/>
        <v/>
      </c>
      <c r="CL55" s="13" t="str">
        <f t="shared" si="114"/>
        <v/>
      </c>
      <c r="CM55" s="13" t="str">
        <f t="shared" si="115"/>
        <v/>
      </c>
      <c r="CN55" s="13" t="str">
        <f t="shared" si="116"/>
        <v/>
      </c>
      <c r="CO55" s="13" t="str">
        <f t="shared" si="117"/>
        <v>Yes</v>
      </c>
      <c r="CP55" s="13" t="str">
        <f t="shared" si="118"/>
        <v>Yes</v>
      </c>
      <c r="CQ55" s="13" t="str">
        <f t="shared" si="119"/>
        <v>Yes</v>
      </c>
      <c r="CR55" s="13" t="str">
        <f t="shared" si="120"/>
        <v/>
      </c>
      <c r="CS55" s="13" t="str">
        <f t="shared" si="121"/>
        <v/>
      </c>
      <c r="CT55" s="13" t="str">
        <f t="shared" si="122"/>
        <v/>
      </c>
      <c r="CU55" s="13" t="str">
        <f t="shared" si="123"/>
        <v>Yes</v>
      </c>
      <c r="CV55" s="13" t="str">
        <f t="shared" si="124"/>
        <v>Yes</v>
      </c>
      <c r="CW55" s="13" t="str">
        <f t="shared" si="125"/>
        <v>Yes</v>
      </c>
      <c r="CX55" s="13" t="str">
        <f t="shared" si="126"/>
        <v>Yes</v>
      </c>
      <c r="CY55" s="13" t="str">
        <f t="shared" si="127"/>
        <v>Yes</v>
      </c>
    </row>
    <row r="56" spans="1:103" s="7" customFormat="1" ht="35.700000000000003" customHeight="1" x14ac:dyDescent="0.55000000000000004">
      <c r="A56" s="7">
        <v>898</v>
      </c>
      <c r="B56" s="7" t="s">
        <v>574</v>
      </c>
      <c r="C56" s="5" t="s">
        <v>70</v>
      </c>
      <c r="D56" s="6" t="s">
        <v>277</v>
      </c>
      <c r="E56" s="5" t="s">
        <v>148</v>
      </c>
      <c r="F56" s="5" t="s">
        <v>278</v>
      </c>
      <c r="G56" s="5" t="s">
        <v>302</v>
      </c>
      <c r="H56" s="5">
        <v>96</v>
      </c>
      <c r="I56" s="5" t="s">
        <v>301</v>
      </c>
      <c r="J56" s="5" t="s">
        <v>301</v>
      </c>
      <c r="K56" s="13"/>
      <c r="L56" s="13" t="str">
        <f t="shared" si="89"/>
        <v>Yes</v>
      </c>
      <c r="M56" s="13" t="str">
        <f t="shared" si="90"/>
        <v>Yes</v>
      </c>
      <c r="N56" s="13" t="str">
        <f t="shared" si="91"/>
        <v>Yes</v>
      </c>
      <c r="O56" s="13" t="str">
        <f t="shared" si="92"/>
        <v/>
      </c>
      <c r="P56" s="13" t="str">
        <f t="shared" si="93"/>
        <v/>
      </c>
      <c r="Q56" s="13" t="str">
        <f t="shared" si="94"/>
        <v/>
      </c>
      <c r="R56" s="13" t="str">
        <f t="shared" si="95"/>
        <v/>
      </c>
      <c r="S56" s="13" t="str">
        <f t="shared" si="96"/>
        <v>Yes</v>
      </c>
      <c r="T56" s="13" t="str">
        <f t="shared" si="97"/>
        <v>Yes</v>
      </c>
      <c r="U56" s="13" t="str">
        <f t="shared" si="98"/>
        <v/>
      </c>
      <c r="V56" s="13" t="str">
        <f t="shared" si="99"/>
        <v/>
      </c>
      <c r="W56" s="5" t="s">
        <v>382</v>
      </c>
      <c r="X56" s="5" t="s">
        <v>524</v>
      </c>
      <c r="Y56" s="19" t="str">
        <f t="shared" si="11"/>
        <v>Yes</v>
      </c>
      <c r="Z56" s="19" t="str">
        <f t="shared" si="12"/>
        <v/>
      </c>
      <c r="AA56" s="19" t="str">
        <f t="shared" si="57"/>
        <v>Yes</v>
      </c>
      <c r="AB56" s="19" t="str">
        <f t="shared" si="58"/>
        <v>Yes</v>
      </c>
      <c r="AC56" s="19" t="str">
        <f t="shared" si="59"/>
        <v>Yes</v>
      </c>
      <c r="AD56" s="19" t="str">
        <f t="shared" si="60"/>
        <v>Yes</v>
      </c>
      <c r="AE56" s="19" t="str">
        <f t="shared" si="61"/>
        <v>Yes</v>
      </c>
      <c r="AF56" s="19" t="str">
        <f t="shared" si="62"/>
        <v>Yes</v>
      </c>
      <c r="AG56" s="19" t="str">
        <f t="shared" si="63"/>
        <v/>
      </c>
      <c r="AH56" s="19" t="str">
        <f t="shared" si="64"/>
        <v/>
      </c>
      <c r="AI56" s="19" t="str">
        <f t="shared" si="65"/>
        <v>Yes</v>
      </c>
      <c r="AJ56" s="19" t="str">
        <f t="shared" si="66"/>
        <v>Yes</v>
      </c>
      <c r="AK56" s="19" t="str">
        <f t="shared" si="67"/>
        <v>Yes</v>
      </c>
      <c r="AL56" s="19" t="str">
        <f t="shared" si="68"/>
        <v>Yes</v>
      </c>
      <c r="AM56" s="19" t="str">
        <f t="shared" si="69"/>
        <v>Yes</v>
      </c>
      <c r="AN56" s="19" t="str">
        <f t="shared" si="70"/>
        <v>Yes</v>
      </c>
      <c r="AO56" s="19" t="str">
        <f t="shared" si="71"/>
        <v>Yes</v>
      </c>
      <c r="AP56" s="19" t="str">
        <f t="shared" si="72"/>
        <v>Yes</v>
      </c>
      <c r="AQ56" s="19" t="str">
        <f t="shared" si="73"/>
        <v>Yes</v>
      </c>
      <c r="AR56" s="19" t="str">
        <f t="shared" si="74"/>
        <v>Yes</v>
      </c>
      <c r="AS56" s="19" t="str">
        <f t="shared" si="75"/>
        <v>Yes</v>
      </c>
      <c r="AT56" s="19" t="str">
        <f t="shared" si="76"/>
        <v>Yes</v>
      </c>
      <c r="AU56" s="19" t="str">
        <f t="shared" si="77"/>
        <v>Yes</v>
      </c>
      <c r="AV56" s="19" t="str">
        <f t="shared" si="78"/>
        <v>Yes</v>
      </c>
      <c r="AW56" s="19" t="str">
        <f t="shared" si="79"/>
        <v>Yes</v>
      </c>
      <c r="AX56" s="19" t="str">
        <f t="shared" si="80"/>
        <v>Yes</v>
      </c>
      <c r="AY56" s="19" t="str">
        <f t="shared" si="81"/>
        <v>Yes</v>
      </c>
      <c r="AZ56" s="19" t="str">
        <f t="shared" si="82"/>
        <v>Yes</v>
      </c>
      <c r="BA56" s="19" t="str">
        <f t="shared" si="83"/>
        <v>Yes</v>
      </c>
      <c r="BB56" s="19" t="str">
        <f t="shared" si="84"/>
        <v>Yes</v>
      </c>
      <c r="BC56" s="19" t="str">
        <f t="shared" si="85"/>
        <v>Yes</v>
      </c>
      <c r="BD56" s="19" t="str">
        <f t="shared" si="86"/>
        <v>Yes</v>
      </c>
      <c r="BE56" s="19" t="str">
        <f t="shared" si="87"/>
        <v>Yes</v>
      </c>
      <c r="BF56" s="19" t="str">
        <f t="shared" si="88"/>
        <v>Yes</v>
      </c>
      <c r="BG56" s="19" t="str">
        <f t="shared" si="13"/>
        <v>Yes</v>
      </c>
      <c r="BH56" s="19" t="str">
        <f t="shared" si="14"/>
        <v>Yes</v>
      </c>
      <c r="BI56" s="19" t="str">
        <f t="shared" si="15"/>
        <v>Yes</v>
      </c>
      <c r="BJ56" s="19" t="str">
        <f t="shared" si="16"/>
        <v>Yes</v>
      </c>
      <c r="BK56" s="19" t="str">
        <f t="shared" si="17"/>
        <v>Yes</v>
      </c>
      <c r="BL56" s="19" t="str">
        <f t="shared" si="18"/>
        <v>Yes</v>
      </c>
      <c r="BM56" s="19" t="str">
        <f t="shared" si="19"/>
        <v>Yes</v>
      </c>
      <c r="BN56" s="19" t="str">
        <f t="shared" si="20"/>
        <v>Yes</v>
      </c>
      <c r="BO56" s="19" t="str">
        <f t="shared" si="21"/>
        <v>Yes</v>
      </c>
      <c r="BP56" s="19" t="str">
        <f t="shared" si="22"/>
        <v>Yes</v>
      </c>
      <c r="BQ56" s="19" t="str">
        <f t="shared" si="23"/>
        <v>Yes</v>
      </c>
      <c r="BR56" s="19" t="str">
        <f t="shared" si="24"/>
        <v>Yes</v>
      </c>
      <c r="BS56" s="19" t="str">
        <f t="shared" si="25"/>
        <v>Yes</v>
      </c>
      <c r="BT56" s="19" t="str">
        <f t="shared" si="26"/>
        <v>Yes</v>
      </c>
      <c r="BU56" s="19" t="str">
        <f t="shared" si="27"/>
        <v>Yes</v>
      </c>
      <c r="BV56" s="19" t="str">
        <f t="shared" si="28"/>
        <v>Yes</v>
      </c>
      <c r="BW56" s="5" t="s">
        <v>145</v>
      </c>
      <c r="BX56" s="13" t="str">
        <f t="shared" si="100"/>
        <v/>
      </c>
      <c r="BY56" s="13" t="str">
        <f t="shared" si="101"/>
        <v/>
      </c>
      <c r="BZ56" s="13" t="str">
        <f t="shared" si="102"/>
        <v/>
      </c>
      <c r="CA56" s="13" t="str">
        <f t="shared" si="103"/>
        <v/>
      </c>
      <c r="CB56" s="13" t="str">
        <f t="shared" si="104"/>
        <v>Yes</v>
      </c>
      <c r="CC56" s="13" t="str">
        <f t="shared" si="105"/>
        <v/>
      </c>
      <c r="CD56" s="13" t="str">
        <f t="shared" si="106"/>
        <v/>
      </c>
      <c r="CE56" s="13" t="str">
        <f t="shared" si="107"/>
        <v/>
      </c>
      <c r="CF56" s="13" t="str">
        <f t="shared" si="108"/>
        <v>Yes</v>
      </c>
      <c r="CG56" s="13" t="str">
        <f t="shared" si="109"/>
        <v/>
      </c>
      <c r="CH56" s="13" t="str">
        <f t="shared" si="110"/>
        <v>Yes</v>
      </c>
      <c r="CI56" s="13" t="str">
        <f t="shared" si="111"/>
        <v>Yes</v>
      </c>
      <c r="CJ56" s="13" t="str">
        <f t="shared" si="112"/>
        <v/>
      </c>
      <c r="CK56" s="13" t="str">
        <f t="shared" si="113"/>
        <v/>
      </c>
      <c r="CL56" s="13" t="str">
        <f t="shared" si="114"/>
        <v/>
      </c>
      <c r="CM56" s="13" t="str">
        <f t="shared" si="115"/>
        <v/>
      </c>
      <c r="CN56" s="13" t="str">
        <f t="shared" si="116"/>
        <v/>
      </c>
      <c r="CO56" s="13" t="str">
        <f t="shared" si="117"/>
        <v>Yes</v>
      </c>
      <c r="CP56" s="13" t="str">
        <f t="shared" si="118"/>
        <v>Yes</v>
      </c>
      <c r="CQ56" s="13" t="str">
        <f t="shared" si="119"/>
        <v>Yes</v>
      </c>
      <c r="CR56" s="13" t="str">
        <f t="shared" si="120"/>
        <v/>
      </c>
      <c r="CS56" s="13" t="str">
        <f t="shared" si="121"/>
        <v/>
      </c>
      <c r="CT56" s="13" t="str">
        <f t="shared" si="122"/>
        <v/>
      </c>
      <c r="CU56" s="13" t="str">
        <f t="shared" si="123"/>
        <v>Yes</v>
      </c>
      <c r="CV56" s="13" t="str">
        <f t="shared" si="124"/>
        <v>Yes</v>
      </c>
      <c r="CW56" s="13" t="str">
        <f t="shared" si="125"/>
        <v>Yes</v>
      </c>
      <c r="CX56" s="13" t="str">
        <f t="shared" si="126"/>
        <v>Yes</v>
      </c>
      <c r="CY56" s="13" t="str">
        <f t="shared" si="127"/>
        <v>Yes</v>
      </c>
    </row>
    <row r="57" spans="1:103" s="7" customFormat="1" ht="35.700000000000003" customHeight="1" x14ac:dyDescent="0.55000000000000004">
      <c r="A57" s="7" t="s">
        <v>588</v>
      </c>
      <c r="B57" s="7" t="s">
        <v>575</v>
      </c>
      <c r="C57" s="5" t="s">
        <v>70</v>
      </c>
      <c r="D57" s="6" t="s">
        <v>150</v>
      </c>
      <c r="E57" s="5" t="s">
        <v>151</v>
      </c>
      <c r="F57" s="5" t="s">
        <v>271</v>
      </c>
      <c r="G57" s="5" t="s">
        <v>302</v>
      </c>
      <c r="H57" s="5">
        <v>96</v>
      </c>
      <c r="I57" s="5" t="s">
        <v>301</v>
      </c>
      <c r="J57" s="5" t="s">
        <v>301</v>
      </c>
      <c r="K57" s="13"/>
      <c r="L57" s="13" t="str">
        <f t="shared" si="89"/>
        <v>Yes</v>
      </c>
      <c r="M57" s="13" t="str">
        <f t="shared" si="90"/>
        <v>Yes</v>
      </c>
      <c r="N57" s="13" t="str">
        <f t="shared" si="91"/>
        <v>Yes</v>
      </c>
      <c r="O57" s="13" t="str">
        <f t="shared" si="92"/>
        <v>Yes</v>
      </c>
      <c r="P57" s="13" t="str">
        <f t="shared" si="93"/>
        <v>Yes</v>
      </c>
      <c r="Q57" s="13" t="str">
        <f t="shared" si="94"/>
        <v>Yes</v>
      </c>
      <c r="R57" s="13" t="str">
        <f t="shared" si="95"/>
        <v>Yes</v>
      </c>
      <c r="S57" s="13" t="str">
        <f t="shared" si="96"/>
        <v>Yes</v>
      </c>
      <c r="T57" s="13" t="str">
        <f t="shared" si="97"/>
        <v>Yes</v>
      </c>
      <c r="U57" s="13" t="str">
        <f t="shared" si="98"/>
        <v>Yes</v>
      </c>
      <c r="V57" s="13" t="str">
        <f t="shared" si="99"/>
        <v/>
      </c>
      <c r="W57" s="5" t="s">
        <v>383</v>
      </c>
      <c r="X57" s="5" t="s">
        <v>520</v>
      </c>
      <c r="Y57" s="19" t="str">
        <f t="shared" si="11"/>
        <v>Yes</v>
      </c>
      <c r="Z57" s="19" t="str">
        <f t="shared" si="12"/>
        <v>Yes</v>
      </c>
      <c r="AA57" s="19" t="str">
        <f t="shared" si="57"/>
        <v>Yes</v>
      </c>
      <c r="AB57" s="19" t="str">
        <f t="shared" si="58"/>
        <v>Yes</v>
      </c>
      <c r="AC57" s="19" t="str">
        <f t="shared" si="59"/>
        <v>Yes</v>
      </c>
      <c r="AD57" s="19" t="str">
        <f t="shared" si="60"/>
        <v>Yes</v>
      </c>
      <c r="AE57" s="19" t="str">
        <f t="shared" si="61"/>
        <v>Yes</v>
      </c>
      <c r="AF57" s="19" t="str">
        <f t="shared" si="62"/>
        <v>Yes</v>
      </c>
      <c r="AG57" s="19" t="str">
        <f t="shared" si="63"/>
        <v/>
      </c>
      <c r="AH57" s="19" t="str">
        <f t="shared" si="64"/>
        <v>Yes</v>
      </c>
      <c r="AI57" s="19" t="str">
        <f t="shared" si="65"/>
        <v>Yes</v>
      </c>
      <c r="AJ57" s="19" t="str">
        <f t="shared" si="66"/>
        <v>Yes</v>
      </c>
      <c r="AK57" s="19" t="str">
        <f t="shared" si="67"/>
        <v>Yes</v>
      </c>
      <c r="AL57" s="19" t="str">
        <f t="shared" si="68"/>
        <v>Yes</v>
      </c>
      <c r="AM57" s="19" t="str">
        <f t="shared" si="69"/>
        <v>Yes</v>
      </c>
      <c r="AN57" s="19" t="str">
        <f t="shared" si="70"/>
        <v>Yes</v>
      </c>
      <c r="AO57" s="19" t="str">
        <f t="shared" si="71"/>
        <v>Yes</v>
      </c>
      <c r="AP57" s="19" t="str">
        <f t="shared" si="72"/>
        <v>Yes</v>
      </c>
      <c r="AQ57" s="19" t="str">
        <f t="shared" si="73"/>
        <v>Yes</v>
      </c>
      <c r="AR57" s="19" t="str">
        <f t="shared" si="74"/>
        <v>Yes</v>
      </c>
      <c r="AS57" s="19" t="str">
        <f t="shared" si="75"/>
        <v>Yes</v>
      </c>
      <c r="AT57" s="19" t="str">
        <f t="shared" si="76"/>
        <v>Yes</v>
      </c>
      <c r="AU57" s="19" t="str">
        <f t="shared" si="77"/>
        <v>Yes</v>
      </c>
      <c r="AV57" s="19" t="str">
        <f t="shared" si="78"/>
        <v>Yes</v>
      </c>
      <c r="AW57" s="19" t="str">
        <f t="shared" si="79"/>
        <v>Yes</v>
      </c>
      <c r="AX57" s="19" t="str">
        <f t="shared" si="80"/>
        <v>Yes</v>
      </c>
      <c r="AY57" s="19" t="str">
        <f t="shared" si="81"/>
        <v>Yes</v>
      </c>
      <c r="AZ57" s="19" t="str">
        <f t="shared" si="82"/>
        <v>Yes</v>
      </c>
      <c r="BA57" s="19" t="str">
        <f t="shared" si="83"/>
        <v>Yes</v>
      </c>
      <c r="BB57" s="19" t="str">
        <f t="shared" si="84"/>
        <v>Yes</v>
      </c>
      <c r="BC57" s="19" t="str">
        <f t="shared" si="85"/>
        <v>Yes</v>
      </c>
      <c r="BD57" s="19" t="str">
        <f t="shared" si="86"/>
        <v>Yes</v>
      </c>
      <c r="BE57" s="19" t="str">
        <f t="shared" si="87"/>
        <v>Yes</v>
      </c>
      <c r="BF57" s="19" t="str">
        <f t="shared" si="88"/>
        <v>Yes</v>
      </c>
      <c r="BG57" s="19" t="str">
        <f t="shared" si="13"/>
        <v>Yes</v>
      </c>
      <c r="BH57" s="19" t="str">
        <f t="shared" si="14"/>
        <v>Yes</v>
      </c>
      <c r="BI57" s="19" t="str">
        <f t="shared" si="15"/>
        <v>Yes</v>
      </c>
      <c r="BJ57" s="19" t="str">
        <f t="shared" si="16"/>
        <v>Yes</v>
      </c>
      <c r="BK57" s="19" t="str">
        <f t="shared" si="17"/>
        <v>Yes</v>
      </c>
      <c r="BL57" s="19" t="str">
        <f t="shared" si="18"/>
        <v>Yes</v>
      </c>
      <c r="BM57" s="19" t="str">
        <f t="shared" si="19"/>
        <v>Yes</v>
      </c>
      <c r="BN57" s="19" t="str">
        <f t="shared" si="20"/>
        <v>Yes</v>
      </c>
      <c r="BO57" s="19" t="str">
        <f t="shared" si="21"/>
        <v>Yes</v>
      </c>
      <c r="BP57" s="19" t="str">
        <f t="shared" si="22"/>
        <v>Yes</v>
      </c>
      <c r="BQ57" s="19" t="str">
        <f t="shared" si="23"/>
        <v>Yes</v>
      </c>
      <c r="BR57" s="19" t="str">
        <f t="shared" si="24"/>
        <v>Yes</v>
      </c>
      <c r="BS57" s="19" t="str">
        <f t="shared" si="25"/>
        <v>Yes</v>
      </c>
      <c r="BT57" s="19" t="str">
        <f t="shared" si="26"/>
        <v>Yes</v>
      </c>
      <c r="BU57" s="19" t="str">
        <f t="shared" si="27"/>
        <v>Yes</v>
      </c>
      <c r="BV57" s="19" t="str">
        <f t="shared" si="28"/>
        <v>Yes</v>
      </c>
      <c r="BW57" s="5" t="s">
        <v>155</v>
      </c>
      <c r="BX57" s="13" t="str">
        <f t="shared" si="100"/>
        <v/>
      </c>
      <c r="BY57" s="13" t="str">
        <f t="shared" si="101"/>
        <v/>
      </c>
      <c r="BZ57" s="13" t="str">
        <f t="shared" si="102"/>
        <v/>
      </c>
      <c r="CA57" s="13" t="str">
        <f t="shared" si="103"/>
        <v/>
      </c>
      <c r="CB57" s="13" t="str">
        <f t="shared" si="104"/>
        <v>Yes</v>
      </c>
      <c r="CC57" s="13" t="str">
        <f t="shared" si="105"/>
        <v/>
      </c>
      <c r="CD57" s="13" t="str">
        <f t="shared" si="106"/>
        <v/>
      </c>
      <c r="CE57" s="13" t="str">
        <f t="shared" si="107"/>
        <v/>
      </c>
      <c r="CF57" s="13" t="str">
        <f t="shared" si="108"/>
        <v>Yes</v>
      </c>
      <c r="CG57" s="13" t="str">
        <f t="shared" si="109"/>
        <v/>
      </c>
      <c r="CH57" s="13" t="str">
        <f t="shared" si="110"/>
        <v>Yes</v>
      </c>
      <c r="CI57" s="13" t="str">
        <f t="shared" si="111"/>
        <v>Yes</v>
      </c>
      <c r="CJ57" s="13" t="str">
        <f t="shared" si="112"/>
        <v/>
      </c>
      <c r="CK57" s="13" t="str">
        <f t="shared" si="113"/>
        <v>Yes</v>
      </c>
      <c r="CL57" s="13" t="str">
        <f t="shared" si="114"/>
        <v/>
      </c>
      <c r="CM57" s="13" t="str">
        <f t="shared" si="115"/>
        <v/>
      </c>
      <c r="CN57" s="13" t="str">
        <f t="shared" si="116"/>
        <v/>
      </c>
      <c r="CO57" s="13" t="str">
        <f t="shared" si="117"/>
        <v>Yes</v>
      </c>
      <c r="CP57" s="13" t="str">
        <f t="shared" si="118"/>
        <v>Yes</v>
      </c>
      <c r="CQ57" s="13" t="str">
        <f t="shared" si="119"/>
        <v>Yes</v>
      </c>
      <c r="CR57" s="13" t="str">
        <f t="shared" si="120"/>
        <v/>
      </c>
      <c r="CS57" s="13" t="str">
        <f t="shared" si="121"/>
        <v/>
      </c>
      <c r="CT57" s="13" t="str">
        <f t="shared" si="122"/>
        <v/>
      </c>
      <c r="CU57" s="13" t="str">
        <f t="shared" si="123"/>
        <v>Yes</v>
      </c>
      <c r="CV57" s="13" t="str">
        <f t="shared" si="124"/>
        <v>Yes</v>
      </c>
      <c r="CW57" s="13" t="str">
        <f t="shared" si="125"/>
        <v>Yes</v>
      </c>
      <c r="CX57" s="13" t="str">
        <f t="shared" si="126"/>
        <v>Yes</v>
      </c>
      <c r="CY57" s="13" t="str">
        <f t="shared" si="127"/>
        <v>Yes</v>
      </c>
    </row>
    <row r="58" spans="1:103" ht="35.700000000000003" customHeight="1" x14ac:dyDescent="0.45">
      <c r="A58" s="4" t="s">
        <v>568</v>
      </c>
      <c r="B58" s="4" t="s">
        <v>569</v>
      </c>
      <c r="C58" s="5" t="s">
        <v>177</v>
      </c>
      <c r="D58" s="8" t="s">
        <v>182</v>
      </c>
      <c r="E58" s="9" t="s">
        <v>183</v>
      </c>
      <c r="F58" s="5" t="s">
        <v>279</v>
      </c>
      <c r="G58" s="9" t="s">
        <v>302</v>
      </c>
      <c r="H58" s="10">
        <v>96</v>
      </c>
      <c r="I58" s="9" t="s">
        <v>301</v>
      </c>
      <c r="J58" s="9" t="s">
        <v>301</v>
      </c>
      <c r="K58" s="13"/>
      <c r="L58" s="13" t="str">
        <f t="shared" si="89"/>
        <v>Yes</v>
      </c>
      <c r="M58" s="13" t="str">
        <f t="shared" si="90"/>
        <v>Yes</v>
      </c>
      <c r="N58" s="13" t="str">
        <f t="shared" si="91"/>
        <v/>
      </c>
      <c r="O58" s="13" t="str">
        <f t="shared" si="92"/>
        <v>Yes</v>
      </c>
      <c r="P58" s="13" t="str">
        <f t="shared" si="93"/>
        <v>Yes</v>
      </c>
      <c r="Q58" s="13" t="str">
        <f t="shared" si="94"/>
        <v>Yes</v>
      </c>
      <c r="R58" s="13" t="str">
        <f t="shared" si="95"/>
        <v/>
      </c>
      <c r="S58" s="13" t="str">
        <f t="shared" si="96"/>
        <v>Yes</v>
      </c>
      <c r="T58" s="13" t="str">
        <f t="shared" si="97"/>
        <v>Yes</v>
      </c>
      <c r="U58" s="13" t="str">
        <f t="shared" si="98"/>
        <v/>
      </c>
      <c r="V58" s="13" t="str">
        <f t="shared" si="99"/>
        <v/>
      </c>
      <c r="W58" s="5" t="s">
        <v>384</v>
      </c>
      <c r="X58" s="5" t="s">
        <v>524</v>
      </c>
      <c r="Y58" s="19" t="str">
        <f t="shared" si="11"/>
        <v>Yes</v>
      </c>
      <c r="Z58" s="19" t="str">
        <f t="shared" si="12"/>
        <v/>
      </c>
      <c r="AA58" s="19" t="str">
        <f t="shared" si="57"/>
        <v>Yes</v>
      </c>
      <c r="AB58" s="19" t="str">
        <f t="shared" si="58"/>
        <v>Yes</v>
      </c>
      <c r="AC58" s="19" t="str">
        <f t="shared" si="59"/>
        <v>Yes</v>
      </c>
      <c r="AD58" s="19" t="str">
        <f t="shared" si="60"/>
        <v>Yes</v>
      </c>
      <c r="AE58" s="19" t="str">
        <f t="shared" si="61"/>
        <v>Yes</v>
      </c>
      <c r="AF58" s="19" t="str">
        <f t="shared" si="62"/>
        <v>Yes</v>
      </c>
      <c r="AG58" s="19" t="str">
        <f t="shared" si="63"/>
        <v/>
      </c>
      <c r="AH58" s="19" t="str">
        <f t="shared" si="64"/>
        <v/>
      </c>
      <c r="AI58" s="19" t="str">
        <f t="shared" si="65"/>
        <v>Yes</v>
      </c>
      <c r="AJ58" s="19" t="str">
        <f t="shared" si="66"/>
        <v>Yes</v>
      </c>
      <c r="AK58" s="19" t="str">
        <f t="shared" si="67"/>
        <v>Yes</v>
      </c>
      <c r="AL58" s="19" t="str">
        <f t="shared" si="68"/>
        <v>Yes</v>
      </c>
      <c r="AM58" s="19" t="str">
        <f t="shared" si="69"/>
        <v>Yes</v>
      </c>
      <c r="AN58" s="19" t="str">
        <f t="shared" si="70"/>
        <v>Yes</v>
      </c>
      <c r="AO58" s="19" t="str">
        <f t="shared" si="71"/>
        <v>Yes</v>
      </c>
      <c r="AP58" s="19" t="str">
        <f t="shared" si="72"/>
        <v>Yes</v>
      </c>
      <c r="AQ58" s="19" t="str">
        <f t="shared" si="73"/>
        <v>Yes</v>
      </c>
      <c r="AR58" s="19" t="str">
        <f t="shared" si="74"/>
        <v>Yes</v>
      </c>
      <c r="AS58" s="19" t="str">
        <f t="shared" si="75"/>
        <v>Yes</v>
      </c>
      <c r="AT58" s="19" t="str">
        <f t="shared" si="76"/>
        <v>Yes</v>
      </c>
      <c r="AU58" s="19" t="str">
        <f t="shared" si="77"/>
        <v>Yes</v>
      </c>
      <c r="AV58" s="19" t="str">
        <f t="shared" si="78"/>
        <v>Yes</v>
      </c>
      <c r="AW58" s="19" t="str">
        <f t="shared" si="79"/>
        <v>Yes</v>
      </c>
      <c r="AX58" s="19" t="str">
        <f t="shared" si="80"/>
        <v>Yes</v>
      </c>
      <c r="AY58" s="19" t="str">
        <f t="shared" si="81"/>
        <v>Yes</v>
      </c>
      <c r="AZ58" s="19" t="str">
        <f t="shared" si="82"/>
        <v>Yes</v>
      </c>
      <c r="BA58" s="19" t="str">
        <f t="shared" si="83"/>
        <v>Yes</v>
      </c>
      <c r="BB58" s="19" t="str">
        <f t="shared" si="84"/>
        <v>Yes</v>
      </c>
      <c r="BC58" s="19" t="str">
        <f t="shared" si="85"/>
        <v>Yes</v>
      </c>
      <c r="BD58" s="19" t="str">
        <f t="shared" si="86"/>
        <v>Yes</v>
      </c>
      <c r="BE58" s="19" t="str">
        <f t="shared" si="87"/>
        <v>Yes</v>
      </c>
      <c r="BF58" s="19" t="str">
        <f t="shared" si="88"/>
        <v>Yes</v>
      </c>
      <c r="BG58" s="19" t="str">
        <f t="shared" si="13"/>
        <v>Yes</v>
      </c>
      <c r="BH58" s="19" t="str">
        <f t="shared" si="14"/>
        <v>Yes</v>
      </c>
      <c r="BI58" s="19" t="str">
        <f t="shared" si="15"/>
        <v>Yes</v>
      </c>
      <c r="BJ58" s="19" t="str">
        <f t="shared" si="16"/>
        <v>Yes</v>
      </c>
      <c r="BK58" s="19" t="str">
        <f t="shared" si="17"/>
        <v>Yes</v>
      </c>
      <c r="BL58" s="19" t="str">
        <f t="shared" si="18"/>
        <v>Yes</v>
      </c>
      <c r="BM58" s="19" t="str">
        <f t="shared" si="19"/>
        <v>Yes</v>
      </c>
      <c r="BN58" s="19" t="str">
        <f t="shared" si="20"/>
        <v>Yes</v>
      </c>
      <c r="BO58" s="19" t="str">
        <f t="shared" si="21"/>
        <v>Yes</v>
      </c>
      <c r="BP58" s="19" t="str">
        <f t="shared" si="22"/>
        <v>Yes</v>
      </c>
      <c r="BQ58" s="19" t="str">
        <f t="shared" si="23"/>
        <v>Yes</v>
      </c>
      <c r="BR58" s="19" t="str">
        <f t="shared" si="24"/>
        <v>Yes</v>
      </c>
      <c r="BS58" s="19" t="str">
        <f t="shared" si="25"/>
        <v>Yes</v>
      </c>
      <c r="BT58" s="19" t="str">
        <f t="shared" si="26"/>
        <v>Yes</v>
      </c>
      <c r="BU58" s="19" t="str">
        <f t="shared" si="27"/>
        <v>Yes</v>
      </c>
      <c r="BV58" s="19" t="str">
        <f t="shared" si="28"/>
        <v>Yes</v>
      </c>
      <c r="BW58" s="5" t="s">
        <v>145</v>
      </c>
      <c r="BX58" s="13" t="str">
        <f t="shared" si="100"/>
        <v/>
      </c>
      <c r="BY58" s="13" t="str">
        <f t="shared" si="101"/>
        <v/>
      </c>
      <c r="BZ58" s="13" t="str">
        <f t="shared" si="102"/>
        <v/>
      </c>
      <c r="CA58" s="13" t="str">
        <f t="shared" si="103"/>
        <v/>
      </c>
      <c r="CB58" s="13" t="str">
        <f t="shared" si="104"/>
        <v>Yes</v>
      </c>
      <c r="CC58" s="13" t="str">
        <f t="shared" si="105"/>
        <v/>
      </c>
      <c r="CD58" s="13" t="str">
        <f t="shared" si="106"/>
        <v/>
      </c>
      <c r="CE58" s="13" t="str">
        <f t="shared" si="107"/>
        <v/>
      </c>
      <c r="CF58" s="13" t="str">
        <f t="shared" si="108"/>
        <v>Yes</v>
      </c>
      <c r="CG58" s="13" t="str">
        <f t="shared" si="109"/>
        <v/>
      </c>
      <c r="CH58" s="13" t="str">
        <f t="shared" si="110"/>
        <v>Yes</v>
      </c>
      <c r="CI58" s="13" t="str">
        <f t="shared" si="111"/>
        <v>Yes</v>
      </c>
      <c r="CJ58" s="13" t="str">
        <f t="shared" si="112"/>
        <v/>
      </c>
      <c r="CK58" s="13" t="str">
        <f t="shared" si="113"/>
        <v/>
      </c>
      <c r="CL58" s="13" t="str">
        <f t="shared" si="114"/>
        <v/>
      </c>
      <c r="CM58" s="13" t="str">
        <f t="shared" si="115"/>
        <v/>
      </c>
      <c r="CN58" s="13" t="str">
        <f t="shared" si="116"/>
        <v/>
      </c>
      <c r="CO58" s="13" t="str">
        <f t="shared" si="117"/>
        <v>Yes</v>
      </c>
      <c r="CP58" s="13" t="str">
        <f t="shared" si="118"/>
        <v>Yes</v>
      </c>
      <c r="CQ58" s="13" t="str">
        <f t="shared" si="119"/>
        <v>Yes</v>
      </c>
      <c r="CR58" s="13" t="str">
        <f t="shared" si="120"/>
        <v/>
      </c>
      <c r="CS58" s="13" t="str">
        <f t="shared" si="121"/>
        <v/>
      </c>
      <c r="CT58" s="13" t="str">
        <f t="shared" si="122"/>
        <v/>
      </c>
      <c r="CU58" s="13" t="str">
        <f t="shared" si="123"/>
        <v>Yes</v>
      </c>
      <c r="CV58" s="13" t="str">
        <f t="shared" si="124"/>
        <v>Yes</v>
      </c>
      <c r="CW58" s="13" t="str">
        <f t="shared" si="125"/>
        <v>Yes</v>
      </c>
      <c r="CX58" s="13" t="str">
        <f t="shared" si="126"/>
        <v>Yes</v>
      </c>
      <c r="CY58" s="13" t="str">
        <f t="shared" si="127"/>
        <v>Yes</v>
      </c>
    </row>
    <row r="59" spans="1:103" ht="35.700000000000003" customHeight="1" x14ac:dyDescent="0.45">
      <c r="A59" s="4" t="s">
        <v>568</v>
      </c>
      <c r="B59" s="4" t="s">
        <v>569</v>
      </c>
      <c r="C59" s="5" t="s">
        <v>177</v>
      </c>
      <c r="D59" s="8" t="s">
        <v>280</v>
      </c>
      <c r="E59" s="9" t="s">
        <v>179</v>
      </c>
      <c r="F59" s="5" t="s">
        <v>181</v>
      </c>
      <c r="G59" s="9" t="s">
        <v>302</v>
      </c>
      <c r="H59" s="10">
        <v>96</v>
      </c>
      <c r="I59" s="9" t="s">
        <v>301</v>
      </c>
      <c r="J59" s="9" t="s">
        <v>301</v>
      </c>
      <c r="K59" s="13" t="s">
        <v>302</v>
      </c>
      <c r="L59" s="13" t="str">
        <f t="shared" si="89"/>
        <v>Yes</v>
      </c>
      <c r="M59" s="13" t="str">
        <f t="shared" si="90"/>
        <v>Yes</v>
      </c>
      <c r="N59" s="13" t="str">
        <f t="shared" si="91"/>
        <v/>
      </c>
      <c r="O59" s="13" t="str">
        <f t="shared" si="92"/>
        <v>Yes</v>
      </c>
      <c r="P59" s="13" t="str">
        <f t="shared" si="93"/>
        <v>Yes</v>
      </c>
      <c r="Q59" s="13" t="str">
        <f t="shared" si="94"/>
        <v>Yes</v>
      </c>
      <c r="R59" s="13" t="str">
        <f t="shared" si="95"/>
        <v/>
      </c>
      <c r="S59" s="13" t="str">
        <f t="shared" si="96"/>
        <v>Yes</v>
      </c>
      <c r="T59" s="13" t="str">
        <f t="shared" si="97"/>
        <v>Yes</v>
      </c>
      <c r="U59" s="13" t="str">
        <f t="shared" si="98"/>
        <v>Yes</v>
      </c>
      <c r="V59" s="13" t="str">
        <f t="shared" si="99"/>
        <v>Yes</v>
      </c>
      <c r="W59" s="9" t="s">
        <v>385</v>
      </c>
      <c r="X59" s="9" t="s">
        <v>385</v>
      </c>
      <c r="Y59" s="19" t="str">
        <f t="shared" si="11"/>
        <v/>
      </c>
      <c r="Z59" s="19" t="str">
        <f t="shared" si="12"/>
        <v/>
      </c>
      <c r="AA59" s="19" t="str">
        <f t="shared" si="57"/>
        <v/>
      </c>
      <c r="AB59" s="19" t="str">
        <f t="shared" si="58"/>
        <v/>
      </c>
      <c r="AC59" s="19" t="str">
        <f t="shared" si="59"/>
        <v/>
      </c>
      <c r="AD59" s="19" t="str">
        <f t="shared" si="60"/>
        <v/>
      </c>
      <c r="AE59" s="19" t="str">
        <f t="shared" si="61"/>
        <v/>
      </c>
      <c r="AF59" s="19" t="str">
        <f t="shared" si="62"/>
        <v/>
      </c>
      <c r="AG59" s="19" t="str">
        <f t="shared" si="63"/>
        <v/>
      </c>
      <c r="AH59" s="19" t="str">
        <f t="shared" si="64"/>
        <v/>
      </c>
      <c r="AI59" s="19" t="str">
        <f t="shared" si="65"/>
        <v/>
      </c>
      <c r="AJ59" s="19" t="str">
        <f t="shared" si="66"/>
        <v/>
      </c>
      <c r="AK59" s="19" t="str">
        <f t="shared" si="67"/>
        <v/>
      </c>
      <c r="AL59" s="19" t="str">
        <f t="shared" si="68"/>
        <v/>
      </c>
      <c r="AM59" s="19" t="str">
        <f t="shared" si="69"/>
        <v>Yes</v>
      </c>
      <c r="AN59" s="19" t="str">
        <f t="shared" si="70"/>
        <v/>
      </c>
      <c r="AO59" s="19" t="str">
        <f t="shared" si="71"/>
        <v/>
      </c>
      <c r="AP59" s="19" t="str">
        <f t="shared" si="72"/>
        <v/>
      </c>
      <c r="AQ59" s="19" t="str">
        <f t="shared" si="73"/>
        <v/>
      </c>
      <c r="AR59" s="19" t="str">
        <f t="shared" si="74"/>
        <v/>
      </c>
      <c r="AS59" s="19" t="str">
        <f t="shared" si="75"/>
        <v/>
      </c>
      <c r="AT59" s="19" t="str">
        <f t="shared" si="76"/>
        <v/>
      </c>
      <c r="AU59" s="19" t="str">
        <f t="shared" si="77"/>
        <v/>
      </c>
      <c r="AV59" s="19" t="str">
        <f t="shared" si="78"/>
        <v/>
      </c>
      <c r="AW59" s="19" t="str">
        <f t="shared" si="79"/>
        <v/>
      </c>
      <c r="AX59" s="19" t="str">
        <f t="shared" si="80"/>
        <v/>
      </c>
      <c r="AY59" s="19" t="str">
        <f t="shared" si="81"/>
        <v/>
      </c>
      <c r="AZ59" s="19" t="str">
        <f t="shared" si="82"/>
        <v/>
      </c>
      <c r="BA59" s="19" t="str">
        <f t="shared" si="83"/>
        <v/>
      </c>
      <c r="BB59" s="19" t="str">
        <f t="shared" si="84"/>
        <v/>
      </c>
      <c r="BC59" s="19" t="str">
        <f t="shared" si="85"/>
        <v/>
      </c>
      <c r="BD59" s="19" t="str">
        <f t="shared" si="86"/>
        <v/>
      </c>
      <c r="BE59" s="19" t="str">
        <f t="shared" si="87"/>
        <v/>
      </c>
      <c r="BF59" s="19" t="str">
        <f t="shared" si="88"/>
        <v/>
      </c>
      <c r="BG59" s="19" t="str">
        <f t="shared" si="13"/>
        <v/>
      </c>
      <c r="BH59" s="19" t="str">
        <f t="shared" si="14"/>
        <v/>
      </c>
      <c r="BI59" s="19" t="str">
        <f t="shared" si="15"/>
        <v/>
      </c>
      <c r="BJ59" s="19" t="str">
        <f t="shared" si="16"/>
        <v/>
      </c>
      <c r="BK59" s="19" t="str">
        <f t="shared" si="17"/>
        <v/>
      </c>
      <c r="BL59" s="19" t="str">
        <f t="shared" si="18"/>
        <v/>
      </c>
      <c r="BM59" s="19" t="str">
        <f t="shared" si="19"/>
        <v/>
      </c>
      <c r="BN59" s="19" t="str">
        <f t="shared" si="20"/>
        <v/>
      </c>
      <c r="BO59" s="19" t="str">
        <f t="shared" si="21"/>
        <v/>
      </c>
      <c r="BP59" s="19" t="str">
        <f t="shared" si="22"/>
        <v/>
      </c>
      <c r="BQ59" s="19" t="str">
        <f t="shared" si="23"/>
        <v/>
      </c>
      <c r="BR59" s="19" t="str">
        <f t="shared" si="24"/>
        <v/>
      </c>
      <c r="BS59" s="19" t="str">
        <f t="shared" si="25"/>
        <v/>
      </c>
      <c r="BT59" s="19" t="str">
        <f t="shared" si="26"/>
        <v/>
      </c>
      <c r="BU59" s="19" t="str">
        <f t="shared" si="27"/>
        <v/>
      </c>
      <c r="BV59" s="19" t="str">
        <f t="shared" si="28"/>
        <v/>
      </c>
      <c r="BW59" s="5" t="s">
        <v>180</v>
      </c>
      <c r="BX59" s="13" t="str">
        <f t="shared" si="100"/>
        <v/>
      </c>
      <c r="BY59" s="13" t="str">
        <f t="shared" si="101"/>
        <v/>
      </c>
      <c r="BZ59" s="13" t="str">
        <f t="shared" si="102"/>
        <v/>
      </c>
      <c r="CA59" s="13" t="str">
        <f t="shared" si="103"/>
        <v/>
      </c>
      <c r="CB59" s="13" t="str">
        <f t="shared" si="104"/>
        <v/>
      </c>
      <c r="CC59" s="13" t="str">
        <f t="shared" si="105"/>
        <v/>
      </c>
      <c r="CD59" s="13" t="str">
        <f t="shared" si="106"/>
        <v>Yes</v>
      </c>
      <c r="CE59" s="13" t="str">
        <f t="shared" si="107"/>
        <v/>
      </c>
      <c r="CF59" s="13" t="str">
        <f t="shared" si="108"/>
        <v>Yes</v>
      </c>
      <c r="CG59" s="13" t="str">
        <f t="shared" si="109"/>
        <v/>
      </c>
      <c r="CH59" s="13" t="str">
        <f t="shared" si="110"/>
        <v>Yes</v>
      </c>
      <c r="CI59" s="13" t="str">
        <f t="shared" si="111"/>
        <v/>
      </c>
      <c r="CJ59" s="13" t="str">
        <f t="shared" si="112"/>
        <v>Yes</v>
      </c>
      <c r="CK59" s="13" t="str">
        <f t="shared" si="113"/>
        <v>Yes</v>
      </c>
      <c r="CL59" s="13" t="str">
        <f t="shared" si="114"/>
        <v/>
      </c>
      <c r="CM59" s="13" t="str">
        <f t="shared" si="115"/>
        <v/>
      </c>
      <c r="CN59" s="13" t="str">
        <f t="shared" si="116"/>
        <v/>
      </c>
      <c r="CO59" s="13" t="str">
        <f t="shared" si="117"/>
        <v>Yes</v>
      </c>
      <c r="CP59" s="13" t="str">
        <f t="shared" si="118"/>
        <v>Yes</v>
      </c>
      <c r="CQ59" s="13" t="str">
        <f t="shared" si="119"/>
        <v>Yes</v>
      </c>
      <c r="CR59" s="13" t="str">
        <f t="shared" si="120"/>
        <v/>
      </c>
      <c r="CS59" s="13" t="str">
        <f t="shared" si="121"/>
        <v/>
      </c>
      <c r="CT59" s="13" t="str">
        <f t="shared" si="122"/>
        <v/>
      </c>
      <c r="CU59" s="13" t="str">
        <f t="shared" si="123"/>
        <v>Yes</v>
      </c>
      <c r="CV59" s="13" t="str">
        <f t="shared" si="124"/>
        <v>Yes</v>
      </c>
      <c r="CW59" s="13" t="str">
        <f t="shared" si="125"/>
        <v>Yes</v>
      </c>
      <c r="CX59" s="13" t="str">
        <f t="shared" si="126"/>
        <v>Yes</v>
      </c>
      <c r="CY59" s="13" t="str">
        <f t="shared" si="127"/>
        <v>Yes</v>
      </c>
    </row>
    <row r="60" spans="1:103" ht="35.700000000000003" customHeight="1" x14ac:dyDescent="0.45">
      <c r="A60" s="4" t="s">
        <v>301</v>
      </c>
      <c r="B60" s="4" t="s">
        <v>301</v>
      </c>
      <c r="C60" s="5" t="s">
        <v>157</v>
      </c>
      <c r="D60" s="8" t="s">
        <v>161</v>
      </c>
      <c r="E60" s="9">
        <v>99217</v>
      </c>
      <c r="F60" s="5" t="s">
        <v>259</v>
      </c>
      <c r="G60" s="9" t="s">
        <v>307</v>
      </c>
      <c r="H60" s="11">
        <v>1</v>
      </c>
      <c r="I60" s="9" t="s">
        <v>387</v>
      </c>
      <c r="J60" s="9" t="s">
        <v>301</v>
      </c>
      <c r="K60" s="13"/>
      <c r="L60" s="13" t="str">
        <f t="shared" si="89"/>
        <v>Yes</v>
      </c>
      <c r="M60" s="13" t="str">
        <f t="shared" si="90"/>
        <v>Yes</v>
      </c>
      <c r="N60" s="13" t="str">
        <f t="shared" si="91"/>
        <v/>
      </c>
      <c r="O60" s="13" t="str">
        <f t="shared" si="92"/>
        <v/>
      </c>
      <c r="P60" s="13" t="str">
        <f t="shared" si="93"/>
        <v/>
      </c>
      <c r="Q60" s="13" t="str">
        <f t="shared" si="94"/>
        <v/>
      </c>
      <c r="R60" s="13" t="str">
        <f t="shared" si="95"/>
        <v/>
      </c>
      <c r="S60" s="13" t="str">
        <f t="shared" si="96"/>
        <v/>
      </c>
      <c r="T60" s="13" t="str">
        <f t="shared" si="97"/>
        <v>Yes</v>
      </c>
      <c r="U60" s="13" t="str">
        <f t="shared" si="98"/>
        <v/>
      </c>
      <c r="V60" s="13" t="str">
        <f t="shared" si="99"/>
        <v/>
      </c>
      <c r="W60" s="9" t="s">
        <v>386</v>
      </c>
      <c r="X60" s="9" t="s">
        <v>525</v>
      </c>
      <c r="Y60" s="19" t="str">
        <f t="shared" si="11"/>
        <v/>
      </c>
      <c r="Z60" s="19" t="str">
        <f t="shared" si="12"/>
        <v/>
      </c>
      <c r="AA60" s="19" t="str">
        <f t="shared" si="57"/>
        <v/>
      </c>
      <c r="AB60" s="19" t="str">
        <f t="shared" si="58"/>
        <v/>
      </c>
      <c r="AC60" s="19" t="str">
        <f t="shared" si="59"/>
        <v>Yes</v>
      </c>
      <c r="AD60" s="19" t="str">
        <f t="shared" si="60"/>
        <v>Yes</v>
      </c>
      <c r="AE60" s="19" t="str">
        <f t="shared" si="61"/>
        <v>Yes</v>
      </c>
      <c r="AF60" s="19" t="str">
        <f t="shared" si="62"/>
        <v>Yes</v>
      </c>
      <c r="AG60" s="19" t="str">
        <f t="shared" si="63"/>
        <v/>
      </c>
      <c r="AH60" s="19" t="str">
        <f t="shared" si="64"/>
        <v/>
      </c>
      <c r="AI60" s="19" t="str">
        <f t="shared" si="65"/>
        <v/>
      </c>
      <c r="AJ60" s="19" t="str">
        <f t="shared" si="66"/>
        <v/>
      </c>
      <c r="AK60" s="19" t="str">
        <f t="shared" si="67"/>
        <v/>
      </c>
      <c r="AL60" s="19" t="str">
        <f t="shared" si="68"/>
        <v/>
      </c>
      <c r="AM60" s="19" t="str">
        <f t="shared" si="69"/>
        <v/>
      </c>
      <c r="AN60" s="19" t="str">
        <f t="shared" si="70"/>
        <v/>
      </c>
      <c r="AO60" s="19" t="str">
        <f t="shared" si="71"/>
        <v/>
      </c>
      <c r="AP60" s="19" t="str">
        <f t="shared" si="72"/>
        <v/>
      </c>
      <c r="AQ60" s="19" t="str">
        <f t="shared" si="73"/>
        <v>Yes</v>
      </c>
      <c r="AR60" s="19" t="str">
        <f t="shared" si="74"/>
        <v/>
      </c>
      <c r="AS60" s="19" t="str">
        <f t="shared" si="75"/>
        <v/>
      </c>
      <c r="AT60" s="19" t="str">
        <f t="shared" si="76"/>
        <v>Yes</v>
      </c>
      <c r="AU60" s="19" t="str">
        <f t="shared" si="77"/>
        <v>Yes</v>
      </c>
      <c r="AV60" s="19" t="str">
        <f t="shared" si="78"/>
        <v/>
      </c>
      <c r="AW60" s="19" t="str">
        <f t="shared" si="79"/>
        <v/>
      </c>
      <c r="AX60" s="19" t="str">
        <f t="shared" si="80"/>
        <v>Yes</v>
      </c>
      <c r="AY60" s="19" t="str">
        <f t="shared" si="81"/>
        <v>Yes</v>
      </c>
      <c r="AZ60" s="19" t="str">
        <f t="shared" si="82"/>
        <v>Yes</v>
      </c>
      <c r="BA60" s="19" t="str">
        <f t="shared" si="83"/>
        <v/>
      </c>
      <c r="BB60" s="19" t="str">
        <f t="shared" si="84"/>
        <v/>
      </c>
      <c r="BC60" s="19" t="str">
        <f t="shared" si="85"/>
        <v/>
      </c>
      <c r="BD60" s="19" t="str">
        <f t="shared" si="86"/>
        <v/>
      </c>
      <c r="BE60" s="19" t="str">
        <f t="shared" si="87"/>
        <v/>
      </c>
      <c r="BF60" s="19" t="str">
        <f t="shared" si="88"/>
        <v/>
      </c>
      <c r="BG60" s="19" t="str">
        <f t="shared" si="13"/>
        <v/>
      </c>
      <c r="BH60" s="19" t="str">
        <f t="shared" si="14"/>
        <v/>
      </c>
      <c r="BI60" s="19" t="str">
        <f t="shared" si="15"/>
        <v/>
      </c>
      <c r="BJ60" s="19" t="str">
        <f t="shared" si="16"/>
        <v>Yes</v>
      </c>
      <c r="BK60" s="19" t="str">
        <f t="shared" si="17"/>
        <v/>
      </c>
      <c r="BL60" s="19" t="str">
        <f t="shared" si="18"/>
        <v/>
      </c>
      <c r="BM60" s="19" t="str">
        <f t="shared" si="19"/>
        <v/>
      </c>
      <c r="BN60" s="19" t="str">
        <f t="shared" si="20"/>
        <v/>
      </c>
      <c r="BO60" s="19" t="str">
        <f t="shared" si="21"/>
        <v/>
      </c>
      <c r="BP60" s="19" t="str">
        <f t="shared" si="22"/>
        <v/>
      </c>
      <c r="BQ60" s="19" t="str">
        <f t="shared" si="23"/>
        <v/>
      </c>
      <c r="BR60" s="19" t="str">
        <f t="shared" si="24"/>
        <v/>
      </c>
      <c r="BS60" s="19" t="str">
        <f t="shared" si="25"/>
        <v/>
      </c>
      <c r="BT60" s="19" t="str">
        <f t="shared" si="26"/>
        <v/>
      </c>
      <c r="BU60" s="19" t="str">
        <f t="shared" si="27"/>
        <v/>
      </c>
      <c r="BV60" s="19" t="str">
        <f t="shared" si="28"/>
        <v/>
      </c>
      <c r="BW60" s="5" t="s">
        <v>162</v>
      </c>
      <c r="BX60" s="13" t="str">
        <f t="shared" si="100"/>
        <v>Yes</v>
      </c>
      <c r="BY60" s="13" t="str">
        <f t="shared" si="101"/>
        <v>Yes</v>
      </c>
      <c r="BZ60" s="13" t="str">
        <f t="shared" si="102"/>
        <v/>
      </c>
      <c r="CA60" s="13" t="str">
        <f t="shared" si="103"/>
        <v/>
      </c>
      <c r="CB60" s="13" t="str">
        <f t="shared" si="104"/>
        <v>Yes</v>
      </c>
      <c r="CC60" s="13" t="str">
        <f t="shared" si="105"/>
        <v/>
      </c>
      <c r="CD60" s="13" t="str">
        <f t="shared" si="106"/>
        <v/>
      </c>
      <c r="CE60" s="13" t="str">
        <f t="shared" si="107"/>
        <v/>
      </c>
      <c r="CF60" s="13" t="str">
        <f t="shared" si="108"/>
        <v>Yes</v>
      </c>
      <c r="CG60" s="13" t="str">
        <f t="shared" si="109"/>
        <v/>
      </c>
      <c r="CH60" s="13" t="str">
        <f t="shared" si="110"/>
        <v>Yes</v>
      </c>
      <c r="CI60" s="13" t="str">
        <f t="shared" si="111"/>
        <v/>
      </c>
      <c r="CJ60" s="13" t="str">
        <f t="shared" si="112"/>
        <v/>
      </c>
      <c r="CK60" s="13" t="str">
        <f t="shared" si="113"/>
        <v/>
      </c>
      <c r="CL60" s="13" t="str">
        <f t="shared" si="114"/>
        <v>Yes</v>
      </c>
      <c r="CM60" s="13" t="str">
        <f t="shared" si="115"/>
        <v>Yes</v>
      </c>
      <c r="CN60" s="13" t="str">
        <f t="shared" si="116"/>
        <v>Yes</v>
      </c>
      <c r="CO60" s="13" t="str">
        <f t="shared" si="117"/>
        <v/>
      </c>
      <c r="CP60" s="13" t="str">
        <f t="shared" si="118"/>
        <v/>
      </c>
      <c r="CQ60" s="13" t="str">
        <f t="shared" si="119"/>
        <v/>
      </c>
      <c r="CR60" s="13" t="str">
        <f t="shared" si="120"/>
        <v/>
      </c>
      <c r="CS60" s="13" t="str">
        <f t="shared" si="121"/>
        <v/>
      </c>
      <c r="CT60" s="13" t="str">
        <f t="shared" si="122"/>
        <v/>
      </c>
      <c r="CU60" s="13" t="str">
        <f t="shared" si="123"/>
        <v/>
      </c>
      <c r="CV60" s="13" t="str">
        <f t="shared" si="124"/>
        <v/>
      </c>
      <c r="CW60" s="13" t="str">
        <f t="shared" si="125"/>
        <v/>
      </c>
      <c r="CX60" s="13" t="str">
        <f t="shared" si="126"/>
        <v>Yes</v>
      </c>
      <c r="CY60" s="13" t="str">
        <f t="shared" si="127"/>
        <v/>
      </c>
    </row>
    <row r="61" spans="1:103" ht="35.700000000000003" customHeight="1" x14ac:dyDescent="0.45">
      <c r="A61" s="4" t="s">
        <v>571</v>
      </c>
      <c r="B61" s="4" t="s">
        <v>572</v>
      </c>
      <c r="C61" s="5" t="s">
        <v>36</v>
      </c>
      <c r="D61" s="8" t="s">
        <v>185</v>
      </c>
      <c r="E61" s="9" t="s">
        <v>186</v>
      </c>
      <c r="F61" s="5" t="s">
        <v>259</v>
      </c>
      <c r="G61" s="9" t="s">
        <v>307</v>
      </c>
      <c r="H61" s="11">
        <v>95</v>
      </c>
      <c r="I61" s="9" t="s">
        <v>301</v>
      </c>
      <c r="J61" s="9" t="s">
        <v>388</v>
      </c>
      <c r="K61" s="13"/>
      <c r="L61" s="13" t="str">
        <f t="shared" si="89"/>
        <v>Yes</v>
      </c>
      <c r="M61" s="13" t="str">
        <f t="shared" si="90"/>
        <v>Yes</v>
      </c>
      <c r="N61" s="13" t="str">
        <f t="shared" si="91"/>
        <v/>
      </c>
      <c r="O61" s="13" t="str">
        <f t="shared" si="92"/>
        <v/>
      </c>
      <c r="P61" s="13" t="str">
        <f t="shared" si="93"/>
        <v/>
      </c>
      <c r="Q61" s="13" t="str">
        <f t="shared" si="94"/>
        <v/>
      </c>
      <c r="R61" s="13" t="str">
        <f t="shared" si="95"/>
        <v/>
      </c>
      <c r="S61" s="13" t="str">
        <f t="shared" si="96"/>
        <v/>
      </c>
      <c r="T61" s="13" t="str">
        <f t="shared" si="97"/>
        <v>Yes</v>
      </c>
      <c r="U61" s="13" t="str">
        <f t="shared" si="98"/>
        <v/>
      </c>
      <c r="V61" s="13" t="str">
        <f t="shared" si="99"/>
        <v/>
      </c>
      <c r="W61" s="9" t="s">
        <v>320</v>
      </c>
      <c r="X61" s="9" t="s">
        <v>520</v>
      </c>
      <c r="Y61" s="19" t="str">
        <f t="shared" si="11"/>
        <v>Yes</v>
      </c>
      <c r="Z61" s="19" t="str">
        <f t="shared" si="12"/>
        <v>Yes</v>
      </c>
      <c r="AA61" s="19" t="str">
        <f t="shared" si="57"/>
        <v>Yes</v>
      </c>
      <c r="AB61" s="19" t="str">
        <f t="shared" si="58"/>
        <v>Yes</v>
      </c>
      <c r="AC61" s="19" t="str">
        <f t="shared" si="59"/>
        <v>Yes</v>
      </c>
      <c r="AD61" s="19" t="str">
        <f t="shared" si="60"/>
        <v>Yes</v>
      </c>
      <c r="AE61" s="19" t="str">
        <f t="shared" si="61"/>
        <v>Yes</v>
      </c>
      <c r="AF61" s="19" t="str">
        <f t="shared" si="62"/>
        <v>Yes</v>
      </c>
      <c r="AG61" s="19" t="str">
        <f t="shared" si="63"/>
        <v/>
      </c>
      <c r="AH61" s="19" t="str">
        <f t="shared" si="64"/>
        <v>Yes</v>
      </c>
      <c r="AI61" s="19" t="str">
        <f t="shared" si="65"/>
        <v>Yes</v>
      </c>
      <c r="AJ61" s="19" t="str">
        <f t="shared" si="66"/>
        <v>Yes</v>
      </c>
      <c r="AK61" s="19" t="str">
        <f t="shared" si="67"/>
        <v>Yes</v>
      </c>
      <c r="AL61" s="19" t="str">
        <f t="shared" si="68"/>
        <v>Yes</v>
      </c>
      <c r="AM61" s="19" t="str">
        <f t="shared" si="69"/>
        <v>Yes</v>
      </c>
      <c r="AN61" s="19" t="str">
        <f t="shared" si="70"/>
        <v>Yes</v>
      </c>
      <c r="AO61" s="19" t="str">
        <f t="shared" si="71"/>
        <v>Yes</v>
      </c>
      <c r="AP61" s="19" t="str">
        <f t="shared" si="72"/>
        <v>Yes</v>
      </c>
      <c r="AQ61" s="19" t="str">
        <f t="shared" si="73"/>
        <v>Yes</v>
      </c>
      <c r="AR61" s="19" t="str">
        <f t="shared" si="74"/>
        <v>Yes</v>
      </c>
      <c r="AS61" s="19" t="str">
        <f t="shared" si="75"/>
        <v>Yes</v>
      </c>
      <c r="AT61" s="19" t="str">
        <f t="shared" si="76"/>
        <v>Yes</v>
      </c>
      <c r="AU61" s="19" t="str">
        <f t="shared" si="77"/>
        <v>Yes</v>
      </c>
      <c r="AV61" s="19" t="str">
        <f t="shared" si="78"/>
        <v>Yes</v>
      </c>
      <c r="AW61" s="19" t="str">
        <f t="shared" si="79"/>
        <v>Yes</v>
      </c>
      <c r="AX61" s="19" t="str">
        <f t="shared" si="80"/>
        <v>Yes</v>
      </c>
      <c r="AY61" s="19" t="str">
        <f t="shared" si="81"/>
        <v>Yes</v>
      </c>
      <c r="AZ61" s="19" t="str">
        <f t="shared" si="82"/>
        <v>Yes</v>
      </c>
      <c r="BA61" s="19" t="str">
        <f t="shared" si="83"/>
        <v>Yes</v>
      </c>
      <c r="BB61" s="19" t="str">
        <f t="shared" si="84"/>
        <v>Yes</v>
      </c>
      <c r="BC61" s="19" t="str">
        <f t="shared" si="85"/>
        <v>Yes</v>
      </c>
      <c r="BD61" s="19" t="str">
        <f t="shared" si="86"/>
        <v>Yes</v>
      </c>
      <c r="BE61" s="19" t="str">
        <f t="shared" si="87"/>
        <v>Yes</v>
      </c>
      <c r="BF61" s="19" t="str">
        <f t="shared" si="88"/>
        <v>Yes</v>
      </c>
      <c r="BG61" s="19" t="str">
        <f t="shared" si="13"/>
        <v>Yes</v>
      </c>
      <c r="BH61" s="19" t="str">
        <f t="shared" si="14"/>
        <v>Yes</v>
      </c>
      <c r="BI61" s="19" t="str">
        <f t="shared" si="15"/>
        <v>Yes</v>
      </c>
      <c r="BJ61" s="19" t="str">
        <f t="shared" si="16"/>
        <v>Yes</v>
      </c>
      <c r="BK61" s="19" t="str">
        <f t="shared" si="17"/>
        <v>Yes</v>
      </c>
      <c r="BL61" s="19" t="str">
        <f t="shared" si="18"/>
        <v>Yes</v>
      </c>
      <c r="BM61" s="19" t="str">
        <f t="shared" si="19"/>
        <v>Yes</v>
      </c>
      <c r="BN61" s="19" t="str">
        <f t="shared" si="20"/>
        <v>Yes</v>
      </c>
      <c r="BO61" s="19" t="str">
        <f t="shared" si="21"/>
        <v>Yes</v>
      </c>
      <c r="BP61" s="19" t="str">
        <f t="shared" si="22"/>
        <v>Yes</v>
      </c>
      <c r="BQ61" s="19" t="str">
        <f t="shared" si="23"/>
        <v>Yes</v>
      </c>
      <c r="BR61" s="19" t="str">
        <f t="shared" si="24"/>
        <v>Yes</v>
      </c>
      <c r="BS61" s="19" t="str">
        <f t="shared" si="25"/>
        <v>Yes</v>
      </c>
      <c r="BT61" s="19" t="str">
        <f t="shared" si="26"/>
        <v>Yes</v>
      </c>
      <c r="BU61" s="19" t="str">
        <f t="shared" si="27"/>
        <v>Yes</v>
      </c>
      <c r="BV61" s="19" t="str">
        <f t="shared" si="28"/>
        <v>Yes</v>
      </c>
      <c r="BW61" s="5" t="s">
        <v>155</v>
      </c>
      <c r="BX61" s="13" t="str">
        <f t="shared" si="100"/>
        <v/>
      </c>
      <c r="BY61" s="13" t="str">
        <f t="shared" si="101"/>
        <v/>
      </c>
      <c r="BZ61" s="13" t="str">
        <f t="shared" si="102"/>
        <v/>
      </c>
      <c r="CA61" s="13" t="str">
        <f t="shared" si="103"/>
        <v/>
      </c>
      <c r="CB61" s="13" t="str">
        <f t="shared" si="104"/>
        <v>Yes</v>
      </c>
      <c r="CC61" s="13" t="str">
        <f t="shared" si="105"/>
        <v/>
      </c>
      <c r="CD61" s="13" t="str">
        <f t="shared" si="106"/>
        <v/>
      </c>
      <c r="CE61" s="13" t="str">
        <f t="shared" si="107"/>
        <v/>
      </c>
      <c r="CF61" s="13" t="str">
        <f t="shared" si="108"/>
        <v>Yes</v>
      </c>
      <c r="CG61" s="13" t="str">
        <f t="shared" si="109"/>
        <v/>
      </c>
      <c r="CH61" s="13" t="str">
        <f t="shared" si="110"/>
        <v>Yes</v>
      </c>
      <c r="CI61" s="13" t="str">
        <f t="shared" si="111"/>
        <v>Yes</v>
      </c>
      <c r="CJ61" s="13" t="str">
        <f t="shared" si="112"/>
        <v/>
      </c>
      <c r="CK61" s="13" t="str">
        <f t="shared" si="113"/>
        <v>Yes</v>
      </c>
      <c r="CL61" s="13" t="str">
        <f t="shared" si="114"/>
        <v/>
      </c>
      <c r="CM61" s="13" t="str">
        <f t="shared" si="115"/>
        <v/>
      </c>
      <c r="CN61" s="13" t="str">
        <f t="shared" si="116"/>
        <v/>
      </c>
      <c r="CO61" s="13" t="str">
        <f t="shared" si="117"/>
        <v>Yes</v>
      </c>
      <c r="CP61" s="13" t="str">
        <f t="shared" si="118"/>
        <v>Yes</v>
      </c>
      <c r="CQ61" s="13" t="str">
        <f t="shared" si="119"/>
        <v>Yes</v>
      </c>
      <c r="CR61" s="13" t="str">
        <f t="shared" si="120"/>
        <v/>
      </c>
      <c r="CS61" s="13" t="str">
        <f t="shared" si="121"/>
        <v/>
      </c>
      <c r="CT61" s="13" t="str">
        <f t="shared" si="122"/>
        <v/>
      </c>
      <c r="CU61" s="13" t="str">
        <f t="shared" si="123"/>
        <v>Yes</v>
      </c>
      <c r="CV61" s="13" t="str">
        <f t="shared" si="124"/>
        <v>Yes</v>
      </c>
      <c r="CW61" s="13" t="str">
        <f t="shared" si="125"/>
        <v>Yes</v>
      </c>
      <c r="CX61" s="13" t="str">
        <f t="shared" si="126"/>
        <v>Yes</v>
      </c>
      <c r="CY61" s="13" t="str">
        <f t="shared" si="127"/>
        <v>Yes</v>
      </c>
    </row>
    <row r="62" spans="1:103" ht="35.700000000000003" customHeight="1" x14ac:dyDescent="0.45">
      <c r="A62" s="4" t="s">
        <v>571</v>
      </c>
      <c r="B62" s="4" t="s">
        <v>572</v>
      </c>
      <c r="C62" s="5" t="s">
        <v>36</v>
      </c>
      <c r="D62" s="8" t="s">
        <v>191</v>
      </c>
      <c r="E62" s="9" t="s">
        <v>192</v>
      </c>
      <c r="F62" s="5" t="s">
        <v>281</v>
      </c>
      <c r="G62" s="9" t="s">
        <v>302</v>
      </c>
      <c r="H62" s="11">
        <v>96</v>
      </c>
      <c r="I62" s="9" t="s">
        <v>301</v>
      </c>
      <c r="J62" s="9" t="s">
        <v>301</v>
      </c>
      <c r="K62" s="13"/>
      <c r="L62" s="13" t="str">
        <f t="shared" si="89"/>
        <v>Yes</v>
      </c>
      <c r="M62" s="13" t="str">
        <f t="shared" si="90"/>
        <v>Yes</v>
      </c>
      <c r="N62" s="13" t="str">
        <f t="shared" si="91"/>
        <v>Yes</v>
      </c>
      <c r="O62" s="13" t="str">
        <f t="shared" si="92"/>
        <v/>
      </c>
      <c r="P62" s="13" t="str">
        <f t="shared" si="93"/>
        <v/>
      </c>
      <c r="Q62" s="13" t="str">
        <f t="shared" si="94"/>
        <v/>
      </c>
      <c r="R62" s="13" t="str">
        <f t="shared" si="95"/>
        <v/>
      </c>
      <c r="S62" s="13" t="str">
        <f t="shared" si="96"/>
        <v>Yes</v>
      </c>
      <c r="T62" s="13" t="str">
        <f t="shared" si="97"/>
        <v>Yes</v>
      </c>
      <c r="U62" s="13" t="str">
        <f t="shared" si="98"/>
        <v/>
      </c>
      <c r="V62" s="13" t="str">
        <f t="shared" si="99"/>
        <v/>
      </c>
      <c r="W62" s="9" t="s">
        <v>320</v>
      </c>
      <c r="X62" s="9" t="s">
        <v>520</v>
      </c>
      <c r="Y62" s="19" t="str">
        <f t="shared" si="11"/>
        <v>Yes</v>
      </c>
      <c r="Z62" s="19" t="str">
        <f t="shared" si="12"/>
        <v>Yes</v>
      </c>
      <c r="AA62" s="19" t="str">
        <f t="shared" si="57"/>
        <v>Yes</v>
      </c>
      <c r="AB62" s="19" t="str">
        <f t="shared" si="58"/>
        <v>Yes</v>
      </c>
      <c r="AC62" s="19" t="str">
        <f t="shared" si="59"/>
        <v>Yes</v>
      </c>
      <c r="AD62" s="19" t="str">
        <f t="shared" si="60"/>
        <v>Yes</v>
      </c>
      <c r="AE62" s="19" t="str">
        <f t="shared" si="61"/>
        <v>Yes</v>
      </c>
      <c r="AF62" s="19" t="str">
        <f t="shared" si="62"/>
        <v>Yes</v>
      </c>
      <c r="AG62" s="19" t="str">
        <f t="shared" si="63"/>
        <v/>
      </c>
      <c r="AH62" s="19" t="str">
        <f t="shared" si="64"/>
        <v>Yes</v>
      </c>
      <c r="AI62" s="19" t="str">
        <f t="shared" si="65"/>
        <v>Yes</v>
      </c>
      <c r="AJ62" s="19" t="str">
        <f t="shared" si="66"/>
        <v>Yes</v>
      </c>
      <c r="AK62" s="19" t="str">
        <f t="shared" si="67"/>
        <v>Yes</v>
      </c>
      <c r="AL62" s="19" t="str">
        <f t="shared" si="68"/>
        <v>Yes</v>
      </c>
      <c r="AM62" s="19" t="str">
        <f t="shared" si="69"/>
        <v>Yes</v>
      </c>
      <c r="AN62" s="19" t="str">
        <f t="shared" si="70"/>
        <v>Yes</v>
      </c>
      <c r="AO62" s="19" t="str">
        <f t="shared" si="71"/>
        <v>Yes</v>
      </c>
      <c r="AP62" s="19" t="str">
        <f t="shared" si="72"/>
        <v>Yes</v>
      </c>
      <c r="AQ62" s="19" t="str">
        <f t="shared" si="73"/>
        <v>Yes</v>
      </c>
      <c r="AR62" s="19" t="str">
        <f t="shared" si="74"/>
        <v>Yes</v>
      </c>
      <c r="AS62" s="19" t="str">
        <f t="shared" si="75"/>
        <v>Yes</v>
      </c>
      <c r="AT62" s="19" t="str">
        <f t="shared" si="76"/>
        <v>Yes</v>
      </c>
      <c r="AU62" s="19" t="str">
        <f t="shared" si="77"/>
        <v>Yes</v>
      </c>
      <c r="AV62" s="19" t="str">
        <f t="shared" si="78"/>
        <v>Yes</v>
      </c>
      <c r="AW62" s="19" t="str">
        <f t="shared" si="79"/>
        <v>Yes</v>
      </c>
      <c r="AX62" s="19" t="str">
        <f t="shared" si="80"/>
        <v>Yes</v>
      </c>
      <c r="AY62" s="19" t="str">
        <f t="shared" si="81"/>
        <v>Yes</v>
      </c>
      <c r="AZ62" s="19" t="str">
        <f t="shared" si="82"/>
        <v>Yes</v>
      </c>
      <c r="BA62" s="19" t="str">
        <f t="shared" si="83"/>
        <v>Yes</v>
      </c>
      <c r="BB62" s="19" t="str">
        <f t="shared" si="84"/>
        <v>Yes</v>
      </c>
      <c r="BC62" s="19" t="str">
        <f t="shared" si="85"/>
        <v>Yes</v>
      </c>
      <c r="BD62" s="19" t="str">
        <f t="shared" si="86"/>
        <v>Yes</v>
      </c>
      <c r="BE62" s="19" t="str">
        <f t="shared" si="87"/>
        <v>Yes</v>
      </c>
      <c r="BF62" s="19" t="str">
        <f t="shared" si="88"/>
        <v>Yes</v>
      </c>
      <c r="BG62" s="19" t="str">
        <f t="shared" si="13"/>
        <v>Yes</v>
      </c>
      <c r="BH62" s="19" t="str">
        <f t="shared" si="14"/>
        <v>Yes</v>
      </c>
      <c r="BI62" s="19" t="str">
        <f t="shared" si="15"/>
        <v>Yes</v>
      </c>
      <c r="BJ62" s="19" t="str">
        <f t="shared" si="16"/>
        <v>Yes</v>
      </c>
      <c r="BK62" s="19" t="str">
        <f t="shared" si="17"/>
        <v>Yes</v>
      </c>
      <c r="BL62" s="19" t="str">
        <f t="shared" si="18"/>
        <v>Yes</v>
      </c>
      <c r="BM62" s="19" t="str">
        <f t="shared" si="19"/>
        <v>Yes</v>
      </c>
      <c r="BN62" s="19" t="str">
        <f t="shared" si="20"/>
        <v>Yes</v>
      </c>
      <c r="BO62" s="19" t="str">
        <f t="shared" si="21"/>
        <v>Yes</v>
      </c>
      <c r="BP62" s="19" t="str">
        <f t="shared" si="22"/>
        <v>Yes</v>
      </c>
      <c r="BQ62" s="19" t="str">
        <f t="shared" si="23"/>
        <v>Yes</v>
      </c>
      <c r="BR62" s="19" t="str">
        <f t="shared" si="24"/>
        <v>Yes</v>
      </c>
      <c r="BS62" s="19" t="str">
        <f t="shared" si="25"/>
        <v>Yes</v>
      </c>
      <c r="BT62" s="19" t="str">
        <f t="shared" si="26"/>
        <v>Yes</v>
      </c>
      <c r="BU62" s="19" t="str">
        <f t="shared" si="27"/>
        <v>Yes</v>
      </c>
      <c r="BV62" s="19" t="str">
        <f t="shared" si="28"/>
        <v>Yes</v>
      </c>
      <c r="BW62" s="5" t="s">
        <v>189</v>
      </c>
      <c r="BX62" s="13" t="str">
        <f t="shared" si="100"/>
        <v/>
      </c>
      <c r="BY62" s="13" t="str">
        <f t="shared" si="101"/>
        <v/>
      </c>
      <c r="BZ62" s="13" t="str">
        <f t="shared" si="102"/>
        <v/>
      </c>
      <c r="CA62" s="13" t="str">
        <f t="shared" si="103"/>
        <v/>
      </c>
      <c r="CB62" s="13" t="str">
        <f t="shared" si="104"/>
        <v>Yes</v>
      </c>
      <c r="CC62" s="13" t="str">
        <f t="shared" si="105"/>
        <v/>
      </c>
      <c r="CD62" s="13" t="str">
        <f t="shared" si="106"/>
        <v/>
      </c>
      <c r="CE62" s="13" t="str">
        <f t="shared" si="107"/>
        <v/>
      </c>
      <c r="CF62" s="13" t="str">
        <f t="shared" si="108"/>
        <v>Yes</v>
      </c>
      <c r="CG62" s="13" t="str">
        <f t="shared" si="109"/>
        <v/>
      </c>
      <c r="CH62" s="13" t="str">
        <f t="shared" si="110"/>
        <v>Yes</v>
      </c>
      <c r="CI62" s="13" t="str">
        <f t="shared" si="111"/>
        <v>Yes</v>
      </c>
      <c r="CJ62" s="13" t="str">
        <f t="shared" si="112"/>
        <v/>
      </c>
      <c r="CK62" s="13" t="str">
        <f t="shared" si="113"/>
        <v/>
      </c>
      <c r="CL62" s="13" t="str">
        <f t="shared" si="114"/>
        <v/>
      </c>
      <c r="CM62" s="13" t="str">
        <f t="shared" si="115"/>
        <v/>
      </c>
      <c r="CN62" s="13" t="str">
        <f t="shared" si="116"/>
        <v/>
      </c>
      <c r="CO62" s="13" t="str">
        <f t="shared" si="117"/>
        <v>Yes</v>
      </c>
      <c r="CP62" s="13" t="str">
        <f t="shared" si="118"/>
        <v>Yes</v>
      </c>
      <c r="CQ62" s="13" t="str">
        <f t="shared" si="119"/>
        <v>Yes</v>
      </c>
      <c r="CR62" s="13" t="str">
        <f t="shared" si="120"/>
        <v/>
      </c>
      <c r="CS62" s="13" t="str">
        <f t="shared" si="121"/>
        <v/>
      </c>
      <c r="CT62" s="13" t="str">
        <f t="shared" si="122"/>
        <v/>
      </c>
      <c r="CU62" s="13" t="str">
        <f t="shared" si="123"/>
        <v>Yes</v>
      </c>
      <c r="CV62" s="13" t="str">
        <f t="shared" si="124"/>
        <v>Yes</v>
      </c>
      <c r="CW62" s="13" t="str">
        <f t="shared" si="125"/>
        <v>Yes</v>
      </c>
      <c r="CX62" s="13" t="str">
        <f t="shared" si="126"/>
        <v>Yes</v>
      </c>
      <c r="CY62" s="13" t="str">
        <f t="shared" si="127"/>
        <v>Yes</v>
      </c>
    </row>
    <row r="63" spans="1:103" ht="35.700000000000003" customHeight="1" x14ac:dyDescent="0.45">
      <c r="A63" s="4" t="s">
        <v>571</v>
      </c>
      <c r="B63" s="4" t="s">
        <v>572</v>
      </c>
      <c r="C63" s="5" t="s">
        <v>36</v>
      </c>
      <c r="D63" s="8" t="s">
        <v>187</v>
      </c>
      <c r="E63" s="9" t="s">
        <v>188</v>
      </c>
      <c r="F63" s="5" t="s">
        <v>281</v>
      </c>
      <c r="G63" s="9" t="s">
        <v>302</v>
      </c>
      <c r="H63" s="11">
        <v>96</v>
      </c>
      <c r="I63" s="9" t="s">
        <v>301</v>
      </c>
      <c r="J63" s="9" t="s">
        <v>301</v>
      </c>
      <c r="K63" s="13"/>
      <c r="L63" s="13" t="str">
        <f t="shared" si="89"/>
        <v>Yes</v>
      </c>
      <c r="M63" s="13" t="str">
        <f t="shared" si="90"/>
        <v>Yes</v>
      </c>
      <c r="N63" s="13" t="str">
        <f t="shared" si="91"/>
        <v>Yes</v>
      </c>
      <c r="O63" s="13" t="str">
        <f t="shared" si="92"/>
        <v/>
      </c>
      <c r="P63" s="13" t="str">
        <f t="shared" si="93"/>
        <v/>
      </c>
      <c r="Q63" s="13" t="str">
        <f t="shared" si="94"/>
        <v/>
      </c>
      <c r="R63" s="13" t="str">
        <f t="shared" si="95"/>
        <v/>
      </c>
      <c r="S63" s="13" t="str">
        <f t="shared" si="96"/>
        <v>Yes</v>
      </c>
      <c r="T63" s="13" t="str">
        <f t="shared" si="97"/>
        <v>Yes</v>
      </c>
      <c r="U63" s="13" t="str">
        <f t="shared" si="98"/>
        <v/>
      </c>
      <c r="V63" s="13" t="str">
        <f t="shared" si="99"/>
        <v/>
      </c>
      <c r="W63" s="9" t="s">
        <v>320</v>
      </c>
      <c r="X63" s="9" t="s">
        <v>520</v>
      </c>
      <c r="Y63" s="19" t="str">
        <f t="shared" si="11"/>
        <v>Yes</v>
      </c>
      <c r="Z63" s="19" t="str">
        <f t="shared" si="12"/>
        <v>Yes</v>
      </c>
      <c r="AA63" s="19" t="str">
        <f t="shared" si="57"/>
        <v>Yes</v>
      </c>
      <c r="AB63" s="19" t="str">
        <f t="shared" si="58"/>
        <v>Yes</v>
      </c>
      <c r="AC63" s="19" t="str">
        <f t="shared" si="59"/>
        <v>Yes</v>
      </c>
      <c r="AD63" s="19" t="str">
        <f t="shared" si="60"/>
        <v>Yes</v>
      </c>
      <c r="AE63" s="19" t="str">
        <f t="shared" si="61"/>
        <v>Yes</v>
      </c>
      <c r="AF63" s="19" t="str">
        <f t="shared" si="62"/>
        <v>Yes</v>
      </c>
      <c r="AG63" s="19" t="str">
        <f t="shared" si="63"/>
        <v/>
      </c>
      <c r="AH63" s="19" t="str">
        <f t="shared" si="64"/>
        <v>Yes</v>
      </c>
      <c r="AI63" s="19" t="str">
        <f t="shared" si="65"/>
        <v>Yes</v>
      </c>
      <c r="AJ63" s="19" t="str">
        <f t="shared" si="66"/>
        <v>Yes</v>
      </c>
      <c r="AK63" s="19" t="str">
        <f t="shared" si="67"/>
        <v>Yes</v>
      </c>
      <c r="AL63" s="19" t="str">
        <f t="shared" si="68"/>
        <v>Yes</v>
      </c>
      <c r="AM63" s="19" t="str">
        <f t="shared" si="69"/>
        <v>Yes</v>
      </c>
      <c r="AN63" s="19" t="str">
        <f t="shared" si="70"/>
        <v>Yes</v>
      </c>
      <c r="AO63" s="19" t="str">
        <f t="shared" si="71"/>
        <v>Yes</v>
      </c>
      <c r="AP63" s="19" t="str">
        <f t="shared" si="72"/>
        <v>Yes</v>
      </c>
      <c r="AQ63" s="19" t="str">
        <f t="shared" si="73"/>
        <v>Yes</v>
      </c>
      <c r="AR63" s="19" t="str">
        <f t="shared" si="74"/>
        <v>Yes</v>
      </c>
      <c r="AS63" s="19" t="str">
        <f t="shared" si="75"/>
        <v>Yes</v>
      </c>
      <c r="AT63" s="19" t="str">
        <f t="shared" si="76"/>
        <v>Yes</v>
      </c>
      <c r="AU63" s="19" t="str">
        <f t="shared" si="77"/>
        <v>Yes</v>
      </c>
      <c r="AV63" s="19" t="str">
        <f t="shared" si="78"/>
        <v>Yes</v>
      </c>
      <c r="AW63" s="19" t="str">
        <f t="shared" si="79"/>
        <v>Yes</v>
      </c>
      <c r="AX63" s="19" t="str">
        <f t="shared" si="80"/>
        <v>Yes</v>
      </c>
      <c r="AY63" s="19" t="str">
        <f t="shared" si="81"/>
        <v>Yes</v>
      </c>
      <c r="AZ63" s="19" t="str">
        <f t="shared" si="82"/>
        <v>Yes</v>
      </c>
      <c r="BA63" s="19" t="str">
        <f t="shared" si="83"/>
        <v>Yes</v>
      </c>
      <c r="BB63" s="19" t="str">
        <f t="shared" si="84"/>
        <v>Yes</v>
      </c>
      <c r="BC63" s="19" t="str">
        <f t="shared" si="85"/>
        <v>Yes</v>
      </c>
      <c r="BD63" s="19" t="str">
        <f t="shared" si="86"/>
        <v>Yes</v>
      </c>
      <c r="BE63" s="19" t="str">
        <f t="shared" si="87"/>
        <v>Yes</v>
      </c>
      <c r="BF63" s="19" t="str">
        <f t="shared" si="88"/>
        <v>Yes</v>
      </c>
      <c r="BG63" s="19" t="str">
        <f t="shared" si="13"/>
        <v>Yes</v>
      </c>
      <c r="BH63" s="19" t="str">
        <f t="shared" si="14"/>
        <v>Yes</v>
      </c>
      <c r="BI63" s="19" t="str">
        <f t="shared" si="15"/>
        <v>Yes</v>
      </c>
      <c r="BJ63" s="19" t="str">
        <f t="shared" si="16"/>
        <v>Yes</v>
      </c>
      <c r="BK63" s="19" t="str">
        <f t="shared" si="17"/>
        <v>Yes</v>
      </c>
      <c r="BL63" s="19" t="str">
        <f t="shared" si="18"/>
        <v>Yes</v>
      </c>
      <c r="BM63" s="19" t="str">
        <f t="shared" si="19"/>
        <v>Yes</v>
      </c>
      <c r="BN63" s="19" t="str">
        <f t="shared" si="20"/>
        <v>Yes</v>
      </c>
      <c r="BO63" s="19" t="str">
        <f t="shared" si="21"/>
        <v>Yes</v>
      </c>
      <c r="BP63" s="19" t="str">
        <f t="shared" si="22"/>
        <v>Yes</v>
      </c>
      <c r="BQ63" s="19" t="str">
        <f t="shared" si="23"/>
        <v>Yes</v>
      </c>
      <c r="BR63" s="19" t="str">
        <f t="shared" si="24"/>
        <v>Yes</v>
      </c>
      <c r="BS63" s="19" t="str">
        <f t="shared" si="25"/>
        <v>Yes</v>
      </c>
      <c r="BT63" s="19" t="str">
        <f t="shared" si="26"/>
        <v>Yes</v>
      </c>
      <c r="BU63" s="19" t="str">
        <f t="shared" si="27"/>
        <v>Yes</v>
      </c>
      <c r="BV63" s="19" t="str">
        <f t="shared" si="28"/>
        <v>Yes</v>
      </c>
      <c r="BW63" s="5" t="s">
        <v>189</v>
      </c>
      <c r="BX63" s="13" t="str">
        <f t="shared" si="100"/>
        <v/>
      </c>
      <c r="BY63" s="13" t="str">
        <f t="shared" si="101"/>
        <v/>
      </c>
      <c r="BZ63" s="13" t="str">
        <f t="shared" si="102"/>
        <v/>
      </c>
      <c r="CA63" s="13" t="str">
        <f t="shared" si="103"/>
        <v/>
      </c>
      <c r="CB63" s="13" t="str">
        <f t="shared" si="104"/>
        <v>Yes</v>
      </c>
      <c r="CC63" s="13" t="str">
        <f t="shared" si="105"/>
        <v/>
      </c>
      <c r="CD63" s="13" t="str">
        <f t="shared" si="106"/>
        <v/>
      </c>
      <c r="CE63" s="13" t="str">
        <f t="shared" si="107"/>
        <v/>
      </c>
      <c r="CF63" s="13" t="str">
        <f t="shared" si="108"/>
        <v>Yes</v>
      </c>
      <c r="CG63" s="13" t="str">
        <f t="shared" si="109"/>
        <v/>
      </c>
      <c r="CH63" s="13" t="str">
        <f t="shared" si="110"/>
        <v>Yes</v>
      </c>
      <c r="CI63" s="13" t="str">
        <f t="shared" si="111"/>
        <v>Yes</v>
      </c>
      <c r="CJ63" s="13" t="str">
        <f t="shared" si="112"/>
        <v/>
      </c>
      <c r="CK63" s="13" t="str">
        <f t="shared" si="113"/>
        <v/>
      </c>
      <c r="CL63" s="13" t="str">
        <f t="shared" si="114"/>
        <v/>
      </c>
      <c r="CM63" s="13" t="str">
        <f t="shared" si="115"/>
        <v/>
      </c>
      <c r="CN63" s="13" t="str">
        <f t="shared" si="116"/>
        <v/>
      </c>
      <c r="CO63" s="13" t="str">
        <f t="shared" si="117"/>
        <v>Yes</v>
      </c>
      <c r="CP63" s="13" t="str">
        <f t="shared" si="118"/>
        <v>Yes</v>
      </c>
      <c r="CQ63" s="13" t="str">
        <f t="shared" si="119"/>
        <v>Yes</v>
      </c>
      <c r="CR63" s="13" t="str">
        <f t="shared" si="120"/>
        <v/>
      </c>
      <c r="CS63" s="13" t="str">
        <f t="shared" si="121"/>
        <v/>
      </c>
      <c r="CT63" s="13" t="str">
        <f t="shared" si="122"/>
        <v/>
      </c>
      <c r="CU63" s="13" t="str">
        <f t="shared" si="123"/>
        <v>Yes</v>
      </c>
      <c r="CV63" s="13" t="str">
        <f t="shared" si="124"/>
        <v>Yes</v>
      </c>
      <c r="CW63" s="13" t="str">
        <f t="shared" si="125"/>
        <v>Yes</v>
      </c>
      <c r="CX63" s="13" t="str">
        <f t="shared" si="126"/>
        <v>Yes</v>
      </c>
      <c r="CY63" s="13" t="str">
        <f t="shared" si="127"/>
        <v>Yes</v>
      </c>
    </row>
    <row r="64" spans="1:103" ht="35.700000000000003" customHeight="1" x14ac:dyDescent="0.45">
      <c r="A64" s="4" t="s">
        <v>576</v>
      </c>
      <c r="B64" s="4" t="s">
        <v>577</v>
      </c>
      <c r="C64" s="5" t="s">
        <v>193</v>
      </c>
      <c r="D64" s="8" t="s">
        <v>282</v>
      </c>
      <c r="E64" s="9" t="s">
        <v>195</v>
      </c>
      <c r="F64" s="5" t="s">
        <v>275</v>
      </c>
      <c r="G64" s="9" t="s">
        <v>302</v>
      </c>
      <c r="H64" s="11">
        <v>96</v>
      </c>
      <c r="I64" s="9" t="s">
        <v>301</v>
      </c>
      <c r="J64" s="9" t="s">
        <v>301</v>
      </c>
      <c r="K64" s="13"/>
      <c r="L64" s="13" t="str">
        <f t="shared" si="89"/>
        <v>Yes</v>
      </c>
      <c r="M64" s="13" t="str">
        <f t="shared" si="90"/>
        <v>Yes</v>
      </c>
      <c r="N64" s="13" t="str">
        <f t="shared" si="91"/>
        <v/>
      </c>
      <c r="O64" s="13" t="str">
        <f t="shared" si="92"/>
        <v>Yes</v>
      </c>
      <c r="P64" s="13" t="str">
        <f t="shared" si="93"/>
        <v>Yes</v>
      </c>
      <c r="Q64" s="13" t="str">
        <f t="shared" si="94"/>
        <v>Yes</v>
      </c>
      <c r="R64" s="13" t="str">
        <f t="shared" si="95"/>
        <v>Yes</v>
      </c>
      <c r="S64" s="13" t="str">
        <f t="shared" si="96"/>
        <v>Yes</v>
      </c>
      <c r="T64" s="13" t="str">
        <f t="shared" si="97"/>
        <v>Yes</v>
      </c>
      <c r="U64" s="13" t="str">
        <f t="shared" si="98"/>
        <v>Yes</v>
      </c>
      <c r="V64" s="13" t="str">
        <f t="shared" si="99"/>
        <v/>
      </c>
      <c r="W64" s="9" t="s">
        <v>320</v>
      </c>
      <c r="X64" s="9" t="s">
        <v>520</v>
      </c>
      <c r="Y64" s="19" t="str">
        <f t="shared" si="11"/>
        <v>Yes</v>
      </c>
      <c r="Z64" s="19" t="str">
        <f t="shared" si="12"/>
        <v>Yes</v>
      </c>
      <c r="AA64" s="19" t="str">
        <f t="shared" si="57"/>
        <v>Yes</v>
      </c>
      <c r="AB64" s="19" t="str">
        <f t="shared" si="58"/>
        <v>Yes</v>
      </c>
      <c r="AC64" s="19" t="str">
        <f t="shared" si="59"/>
        <v>Yes</v>
      </c>
      <c r="AD64" s="19" t="str">
        <f t="shared" si="60"/>
        <v>Yes</v>
      </c>
      <c r="AE64" s="19" t="str">
        <f t="shared" si="61"/>
        <v>Yes</v>
      </c>
      <c r="AF64" s="19" t="str">
        <f t="shared" si="62"/>
        <v>Yes</v>
      </c>
      <c r="AG64" s="19" t="str">
        <f t="shared" si="63"/>
        <v/>
      </c>
      <c r="AH64" s="19" t="str">
        <f t="shared" si="64"/>
        <v>Yes</v>
      </c>
      <c r="AI64" s="19" t="str">
        <f t="shared" si="65"/>
        <v>Yes</v>
      </c>
      <c r="AJ64" s="19" t="str">
        <f t="shared" si="66"/>
        <v>Yes</v>
      </c>
      <c r="AK64" s="19" t="str">
        <f t="shared" si="67"/>
        <v>Yes</v>
      </c>
      <c r="AL64" s="19" t="str">
        <f t="shared" si="68"/>
        <v>Yes</v>
      </c>
      <c r="AM64" s="19" t="str">
        <f t="shared" si="69"/>
        <v>Yes</v>
      </c>
      <c r="AN64" s="19" t="str">
        <f t="shared" si="70"/>
        <v>Yes</v>
      </c>
      <c r="AO64" s="19" t="str">
        <f t="shared" si="71"/>
        <v>Yes</v>
      </c>
      <c r="AP64" s="19" t="str">
        <f t="shared" si="72"/>
        <v>Yes</v>
      </c>
      <c r="AQ64" s="19" t="str">
        <f t="shared" si="73"/>
        <v>Yes</v>
      </c>
      <c r="AR64" s="19" t="str">
        <f t="shared" si="74"/>
        <v>Yes</v>
      </c>
      <c r="AS64" s="19" t="str">
        <f t="shared" si="75"/>
        <v>Yes</v>
      </c>
      <c r="AT64" s="19" t="str">
        <f t="shared" si="76"/>
        <v>Yes</v>
      </c>
      <c r="AU64" s="19" t="str">
        <f t="shared" si="77"/>
        <v>Yes</v>
      </c>
      <c r="AV64" s="19" t="str">
        <f t="shared" si="78"/>
        <v>Yes</v>
      </c>
      <c r="AW64" s="19" t="str">
        <f t="shared" si="79"/>
        <v>Yes</v>
      </c>
      <c r="AX64" s="19" t="str">
        <f t="shared" si="80"/>
        <v>Yes</v>
      </c>
      <c r="AY64" s="19" t="str">
        <f t="shared" si="81"/>
        <v>Yes</v>
      </c>
      <c r="AZ64" s="19" t="str">
        <f t="shared" si="82"/>
        <v>Yes</v>
      </c>
      <c r="BA64" s="19" t="str">
        <f t="shared" si="83"/>
        <v>Yes</v>
      </c>
      <c r="BB64" s="19" t="str">
        <f t="shared" si="84"/>
        <v>Yes</v>
      </c>
      <c r="BC64" s="19" t="str">
        <f t="shared" si="85"/>
        <v>Yes</v>
      </c>
      <c r="BD64" s="19" t="str">
        <f t="shared" si="86"/>
        <v>Yes</v>
      </c>
      <c r="BE64" s="19" t="str">
        <f t="shared" si="87"/>
        <v>Yes</v>
      </c>
      <c r="BF64" s="19" t="str">
        <f t="shared" si="88"/>
        <v>Yes</v>
      </c>
      <c r="BG64" s="19" t="str">
        <f t="shared" si="13"/>
        <v>Yes</v>
      </c>
      <c r="BH64" s="19" t="str">
        <f t="shared" si="14"/>
        <v>Yes</v>
      </c>
      <c r="BI64" s="19" t="str">
        <f t="shared" si="15"/>
        <v>Yes</v>
      </c>
      <c r="BJ64" s="19" t="str">
        <f t="shared" si="16"/>
        <v>Yes</v>
      </c>
      <c r="BK64" s="19" t="str">
        <f t="shared" si="17"/>
        <v>Yes</v>
      </c>
      <c r="BL64" s="19" t="str">
        <f t="shared" si="18"/>
        <v>Yes</v>
      </c>
      <c r="BM64" s="19" t="str">
        <f t="shared" si="19"/>
        <v>Yes</v>
      </c>
      <c r="BN64" s="19" t="str">
        <f t="shared" si="20"/>
        <v>Yes</v>
      </c>
      <c r="BO64" s="19" t="str">
        <f t="shared" si="21"/>
        <v>Yes</v>
      </c>
      <c r="BP64" s="19" t="str">
        <f t="shared" si="22"/>
        <v>Yes</v>
      </c>
      <c r="BQ64" s="19" t="str">
        <f t="shared" si="23"/>
        <v>Yes</v>
      </c>
      <c r="BR64" s="19" t="str">
        <f t="shared" si="24"/>
        <v>Yes</v>
      </c>
      <c r="BS64" s="19" t="str">
        <f t="shared" si="25"/>
        <v>Yes</v>
      </c>
      <c r="BT64" s="19" t="str">
        <f t="shared" si="26"/>
        <v>Yes</v>
      </c>
      <c r="BU64" s="19" t="str">
        <f t="shared" si="27"/>
        <v>Yes</v>
      </c>
      <c r="BV64" s="19" t="str">
        <f t="shared" si="28"/>
        <v>Yes</v>
      </c>
      <c r="BW64" s="5" t="s">
        <v>196</v>
      </c>
      <c r="BX64" s="13" t="str">
        <f t="shared" si="100"/>
        <v/>
      </c>
      <c r="BY64" s="13" t="str">
        <f t="shared" si="101"/>
        <v/>
      </c>
      <c r="BZ64" s="13" t="str">
        <f t="shared" si="102"/>
        <v/>
      </c>
      <c r="CA64" s="13" t="str">
        <f t="shared" si="103"/>
        <v/>
      </c>
      <c r="CB64" s="13" t="str">
        <f t="shared" si="104"/>
        <v>Yes</v>
      </c>
      <c r="CC64" s="13" t="str">
        <f t="shared" si="105"/>
        <v/>
      </c>
      <c r="CD64" s="13" t="str">
        <f t="shared" si="106"/>
        <v/>
      </c>
      <c r="CE64" s="13" t="str">
        <f t="shared" si="107"/>
        <v/>
      </c>
      <c r="CF64" s="13" t="str">
        <f t="shared" si="108"/>
        <v>Yes</v>
      </c>
      <c r="CG64" s="13" t="str">
        <f t="shared" si="109"/>
        <v/>
      </c>
      <c r="CH64" s="13" t="str">
        <f t="shared" si="110"/>
        <v/>
      </c>
      <c r="CI64" s="13" t="str">
        <f t="shared" si="111"/>
        <v>Yes</v>
      </c>
      <c r="CJ64" s="13" t="str">
        <f t="shared" si="112"/>
        <v/>
      </c>
      <c r="CK64" s="13" t="str">
        <f t="shared" si="113"/>
        <v>Yes</v>
      </c>
      <c r="CL64" s="13" t="str">
        <f t="shared" si="114"/>
        <v/>
      </c>
      <c r="CM64" s="13" t="str">
        <f t="shared" si="115"/>
        <v/>
      </c>
      <c r="CN64" s="13" t="str">
        <f t="shared" si="116"/>
        <v/>
      </c>
      <c r="CO64" s="13" t="str">
        <f t="shared" si="117"/>
        <v>Yes</v>
      </c>
      <c r="CP64" s="13" t="str">
        <f t="shared" si="118"/>
        <v>Yes</v>
      </c>
      <c r="CQ64" s="13" t="str">
        <f t="shared" si="119"/>
        <v>Yes</v>
      </c>
      <c r="CR64" s="13" t="str">
        <f t="shared" si="120"/>
        <v/>
      </c>
      <c r="CS64" s="13" t="str">
        <f t="shared" si="121"/>
        <v/>
      </c>
      <c r="CT64" s="13" t="str">
        <f t="shared" si="122"/>
        <v/>
      </c>
      <c r="CU64" s="13" t="str">
        <f t="shared" si="123"/>
        <v>Yes</v>
      </c>
      <c r="CV64" s="13" t="str">
        <f t="shared" si="124"/>
        <v>Yes</v>
      </c>
      <c r="CW64" s="13" t="str">
        <f t="shared" si="125"/>
        <v>Yes</v>
      </c>
      <c r="CX64" s="13" t="str">
        <f t="shared" si="126"/>
        <v/>
      </c>
      <c r="CY64" s="13" t="str">
        <f t="shared" si="127"/>
        <v>Yes</v>
      </c>
    </row>
    <row r="65" spans="1:103" ht="35.700000000000003" customHeight="1" x14ac:dyDescent="0.45">
      <c r="A65" s="4" t="s">
        <v>553</v>
      </c>
      <c r="B65" s="4" t="s">
        <v>32</v>
      </c>
      <c r="C65" s="5" t="s">
        <v>193</v>
      </c>
      <c r="D65" s="8" t="s">
        <v>199</v>
      </c>
      <c r="E65" s="9" t="s">
        <v>200</v>
      </c>
      <c r="F65" s="5" t="s">
        <v>283</v>
      </c>
      <c r="G65" s="9" t="s">
        <v>302</v>
      </c>
      <c r="H65" s="11">
        <v>96</v>
      </c>
      <c r="I65" s="9" t="s">
        <v>301</v>
      </c>
      <c r="J65" s="9" t="s">
        <v>301</v>
      </c>
      <c r="K65" s="13"/>
      <c r="L65" s="13" t="str">
        <f t="shared" si="89"/>
        <v>Yes</v>
      </c>
      <c r="M65" s="13" t="str">
        <f t="shared" si="90"/>
        <v>Yes</v>
      </c>
      <c r="N65" s="13" t="str">
        <f t="shared" si="91"/>
        <v>Yes</v>
      </c>
      <c r="O65" s="13" t="str">
        <f t="shared" si="92"/>
        <v>Yes</v>
      </c>
      <c r="P65" s="13" t="str">
        <f t="shared" si="93"/>
        <v>Yes</v>
      </c>
      <c r="Q65" s="13" t="str">
        <f t="shared" si="94"/>
        <v>Yes</v>
      </c>
      <c r="R65" s="13" t="str">
        <f t="shared" si="95"/>
        <v>Yes</v>
      </c>
      <c r="S65" s="13" t="str">
        <f t="shared" si="96"/>
        <v>Yes</v>
      </c>
      <c r="T65" s="13" t="str">
        <f t="shared" si="97"/>
        <v>Yes</v>
      </c>
      <c r="U65" s="13" t="str">
        <f t="shared" si="98"/>
        <v>Yes</v>
      </c>
      <c r="V65" s="13" t="str">
        <f t="shared" si="99"/>
        <v/>
      </c>
      <c r="W65" s="9" t="s">
        <v>320</v>
      </c>
      <c r="X65" s="9" t="s">
        <v>520</v>
      </c>
      <c r="Y65" s="19" t="str">
        <f t="shared" si="11"/>
        <v>Yes</v>
      </c>
      <c r="Z65" s="19" t="str">
        <f t="shared" si="12"/>
        <v>Yes</v>
      </c>
      <c r="AA65" s="19" t="str">
        <f t="shared" si="57"/>
        <v>Yes</v>
      </c>
      <c r="AB65" s="19" t="str">
        <f t="shared" si="58"/>
        <v>Yes</v>
      </c>
      <c r="AC65" s="19" t="str">
        <f t="shared" si="59"/>
        <v>Yes</v>
      </c>
      <c r="AD65" s="19" t="str">
        <f t="shared" si="60"/>
        <v>Yes</v>
      </c>
      <c r="AE65" s="19" t="str">
        <f t="shared" si="61"/>
        <v>Yes</v>
      </c>
      <c r="AF65" s="19" t="str">
        <f t="shared" si="62"/>
        <v>Yes</v>
      </c>
      <c r="AG65" s="19" t="str">
        <f t="shared" si="63"/>
        <v/>
      </c>
      <c r="AH65" s="19" t="str">
        <f t="shared" si="64"/>
        <v>Yes</v>
      </c>
      <c r="AI65" s="19" t="str">
        <f t="shared" si="65"/>
        <v>Yes</v>
      </c>
      <c r="AJ65" s="19" t="str">
        <f t="shared" si="66"/>
        <v>Yes</v>
      </c>
      <c r="AK65" s="19" t="str">
        <f t="shared" si="67"/>
        <v>Yes</v>
      </c>
      <c r="AL65" s="19" t="str">
        <f t="shared" si="68"/>
        <v>Yes</v>
      </c>
      <c r="AM65" s="19" t="str">
        <f t="shared" si="69"/>
        <v>Yes</v>
      </c>
      <c r="AN65" s="19" t="str">
        <f t="shared" si="70"/>
        <v>Yes</v>
      </c>
      <c r="AO65" s="19" t="str">
        <f t="shared" si="71"/>
        <v>Yes</v>
      </c>
      <c r="AP65" s="19" t="str">
        <f t="shared" si="72"/>
        <v>Yes</v>
      </c>
      <c r="AQ65" s="19" t="str">
        <f t="shared" si="73"/>
        <v>Yes</v>
      </c>
      <c r="AR65" s="19" t="str">
        <f t="shared" si="74"/>
        <v>Yes</v>
      </c>
      <c r="AS65" s="19" t="str">
        <f t="shared" si="75"/>
        <v>Yes</v>
      </c>
      <c r="AT65" s="19" t="str">
        <f t="shared" si="76"/>
        <v>Yes</v>
      </c>
      <c r="AU65" s="19" t="str">
        <f t="shared" si="77"/>
        <v>Yes</v>
      </c>
      <c r="AV65" s="19" t="str">
        <f t="shared" si="78"/>
        <v>Yes</v>
      </c>
      <c r="AW65" s="19" t="str">
        <f t="shared" si="79"/>
        <v>Yes</v>
      </c>
      <c r="AX65" s="19" t="str">
        <f t="shared" si="80"/>
        <v>Yes</v>
      </c>
      <c r="AY65" s="19" t="str">
        <f t="shared" si="81"/>
        <v>Yes</v>
      </c>
      <c r="AZ65" s="19" t="str">
        <f t="shared" si="82"/>
        <v>Yes</v>
      </c>
      <c r="BA65" s="19" t="str">
        <f t="shared" si="83"/>
        <v>Yes</v>
      </c>
      <c r="BB65" s="19" t="str">
        <f t="shared" si="84"/>
        <v>Yes</v>
      </c>
      <c r="BC65" s="19" t="str">
        <f t="shared" si="85"/>
        <v>Yes</v>
      </c>
      <c r="BD65" s="19" t="str">
        <f t="shared" si="86"/>
        <v>Yes</v>
      </c>
      <c r="BE65" s="19" t="str">
        <f t="shared" si="87"/>
        <v>Yes</v>
      </c>
      <c r="BF65" s="19" t="str">
        <f t="shared" si="88"/>
        <v>Yes</v>
      </c>
      <c r="BG65" s="19" t="str">
        <f t="shared" si="13"/>
        <v>Yes</v>
      </c>
      <c r="BH65" s="19" t="str">
        <f t="shared" si="14"/>
        <v>Yes</v>
      </c>
      <c r="BI65" s="19" t="str">
        <f t="shared" si="15"/>
        <v>Yes</v>
      </c>
      <c r="BJ65" s="19" t="str">
        <f t="shared" si="16"/>
        <v>Yes</v>
      </c>
      <c r="BK65" s="19" t="str">
        <f t="shared" si="17"/>
        <v>Yes</v>
      </c>
      <c r="BL65" s="19" t="str">
        <f t="shared" si="18"/>
        <v>Yes</v>
      </c>
      <c r="BM65" s="19" t="str">
        <f t="shared" si="19"/>
        <v>Yes</v>
      </c>
      <c r="BN65" s="19" t="str">
        <f t="shared" si="20"/>
        <v>Yes</v>
      </c>
      <c r="BO65" s="19" t="str">
        <f t="shared" si="21"/>
        <v>Yes</v>
      </c>
      <c r="BP65" s="19" t="str">
        <f t="shared" si="22"/>
        <v>Yes</v>
      </c>
      <c r="BQ65" s="19" t="str">
        <f t="shared" si="23"/>
        <v>Yes</v>
      </c>
      <c r="BR65" s="19" t="str">
        <f t="shared" si="24"/>
        <v>Yes</v>
      </c>
      <c r="BS65" s="19" t="str">
        <f t="shared" si="25"/>
        <v>Yes</v>
      </c>
      <c r="BT65" s="19" t="str">
        <f t="shared" si="26"/>
        <v>Yes</v>
      </c>
      <c r="BU65" s="19" t="str">
        <f t="shared" si="27"/>
        <v>Yes</v>
      </c>
      <c r="BV65" s="19" t="str">
        <f t="shared" si="28"/>
        <v>Yes</v>
      </c>
      <c r="BW65" s="5" t="s">
        <v>155</v>
      </c>
      <c r="BX65" s="13" t="str">
        <f t="shared" si="100"/>
        <v/>
      </c>
      <c r="BY65" s="13" t="str">
        <f t="shared" si="101"/>
        <v/>
      </c>
      <c r="BZ65" s="13" t="str">
        <f t="shared" si="102"/>
        <v/>
      </c>
      <c r="CA65" s="13" t="str">
        <f t="shared" si="103"/>
        <v/>
      </c>
      <c r="CB65" s="13" t="str">
        <f t="shared" si="104"/>
        <v>Yes</v>
      </c>
      <c r="CC65" s="13" t="str">
        <f t="shared" si="105"/>
        <v/>
      </c>
      <c r="CD65" s="13" t="str">
        <f t="shared" si="106"/>
        <v/>
      </c>
      <c r="CE65" s="13" t="str">
        <f t="shared" si="107"/>
        <v/>
      </c>
      <c r="CF65" s="13" t="str">
        <f t="shared" si="108"/>
        <v>Yes</v>
      </c>
      <c r="CG65" s="13" t="str">
        <f t="shared" si="109"/>
        <v/>
      </c>
      <c r="CH65" s="13" t="str">
        <f t="shared" si="110"/>
        <v>Yes</v>
      </c>
      <c r="CI65" s="13" t="str">
        <f t="shared" si="111"/>
        <v>Yes</v>
      </c>
      <c r="CJ65" s="13" t="str">
        <f t="shared" si="112"/>
        <v/>
      </c>
      <c r="CK65" s="13" t="str">
        <f t="shared" si="113"/>
        <v>Yes</v>
      </c>
      <c r="CL65" s="13" t="str">
        <f t="shared" si="114"/>
        <v/>
      </c>
      <c r="CM65" s="13" t="str">
        <f t="shared" si="115"/>
        <v/>
      </c>
      <c r="CN65" s="13" t="str">
        <f t="shared" si="116"/>
        <v/>
      </c>
      <c r="CO65" s="13" t="str">
        <f t="shared" si="117"/>
        <v>Yes</v>
      </c>
      <c r="CP65" s="13" t="str">
        <f t="shared" si="118"/>
        <v>Yes</v>
      </c>
      <c r="CQ65" s="13" t="str">
        <f t="shared" si="119"/>
        <v>Yes</v>
      </c>
      <c r="CR65" s="13" t="str">
        <f t="shared" si="120"/>
        <v/>
      </c>
      <c r="CS65" s="13" t="str">
        <f t="shared" si="121"/>
        <v/>
      </c>
      <c r="CT65" s="13" t="str">
        <f t="shared" si="122"/>
        <v/>
      </c>
      <c r="CU65" s="13" t="str">
        <f t="shared" si="123"/>
        <v>Yes</v>
      </c>
      <c r="CV65" s="13" t="str">
        <f t="shared" si="124"/>
        <v>Yes</v>
      </c>
      <c r="CW65" s="13" t="str">
        <f t="shared" si="125"/>
        <v>Yes</v>
      </c>
      <c r="CX65" s="13" t="str">
        <f t="shared" si="126"/>
        <v>Yes</v>
      </c>
      <c r="CY65" s="13" t="str">
        <f t="shared" si="127"/>
        <v>Yes</v>
      </c>
    </row>
    <row r="66" spans="1:103" ht="35.700000000000003" customHeight="1" x14ac:dyDescent="0.45">
      <c r="A66" s="4" t="s">
        <v>553</v>
      </c>
      <c r="B66" s="4" t="s">
        <v>32</v>
      </c>
      <c r="C66" s="5" t="s">
        <v>193</v>
      </c>
      <c r="D66" s="8" t="s">
        <v>197</v>
      </c>
      <c r="E66" s="9" t="s">
        <v>198</v>
      </c>
      <c r="F66" s="5" t="s">
        <v>275</v>
      </c>
      <c r="G66" s="9" t="s">
        <v>302</v>
      </c>
      <c r="H66" s="11">
        <v>96</v>
      </c>
      <c r="I66" s="9" t="s">
        <v>301</v>
      </c>
      <c r="J66" s="9" t="s">
        <v>301</v>
      </c>
      <c r="K66" s="13"/>
      <c r="L66" s="13" t="str">
        <f t="shared" si="89"/>
        <v>Yes</v>
      </c>
      <c r="M66" s="13" t="str">
        <f t="shared" si="90"/>
        <v>Yes</v>
      </c>
      <c r="N66" s="13" t="str">
        <f t="shared" si="91"/>
        <v/>
      </c>
      <c r="O66" s="13" t="str">
        <f t="shared" si="92"/>
        <v>Yes</v>
      </c>
      <c r="P66" s="13" t="str">
        <f t="shared" si="93"/>
        <v>Yes</v>
      </c>
      <c r="Q66" s="13" t="str">
        <f t="shared" si="94"/>
        <v>Yes</v>
      </c>
      <c r="R66" s="13" t="str">
        <f t="shared" si="95"/>
        <v>Yes</v>
      </c>
      <c r="S66" s="13" t="str">
        <f t="shared" si="96"/>
        <v>Yes</v>
      </c>
      <c r="T66" s="13" t="str">
        <f t="shared" si="97"/>
        <v>Yes</v>
      </c>
      <c r="U66" s="13" t="str">
        <f t="shared" si="98"/>
        <v>Yes</v>
      </c>
      <c r="V66" s="13" t="str">
        <f t="shared" si="99"/>
        <v/>
      </c>
      <c r="W66" s="9" t="s">
        <v>320</v>
      </c>
      <c r="X66" s="9" t="s">
        <v>520</v>
      </c>
      <c r="Y66" s="19" t="str">
        <f t="shared" si="11"/>
        <v>Yes</v>
      </c>
      <c r="Z66" s="19" t="str">
        <f t="shared" si="12"/>
        <v>Yes</v>
      </c>
      <c r="AA66" s="19" t="str">
        <f t="shared" si="57"/>
        <v>Yes</v>
      </c>
      <c r="AB66" s="19" t="str">
        <f t="shared" si="58"/>
        <v>Yes</v>
      </c>
      <c r="AC66" s="19" t="str">
        <f t="shared" si="59"/>
        <v>Yes</v>
      </c>
      <c r="AD66" s="19" t="str">
        <f t="shared" si="60"/>
        <v>Yes</v>
      </c>
      <c r="AE66" s="19" t="str">
        <f t="shared" si="61"/>
        <v>Yes</v>
      </c>
      <c r="AF66" s="19" t="str">
        <f t="shared" si="62"/>
        <v>Yes</v>
      </c>
      <c r="AG66" s="19" t="str">
        <f t="shared" si="63"/>
        <v/>
      </c>
      <c r="AH66" s="19" t="str">
        <f t="shared" si="64"/>
        <v>Yes</v>
      </c>
      <c r="AI66" s="19" t="str">
        <f t="shared" si="65"/>
        <v>Yes</v>
      </c>
      <c r="AJ66" s="19" t="str">
        <f t="shared" si="66"/>
        <v>Yes</v>
      </c>
      <c r="AK66" s="19" t="str">
        <f t="shared" si="67"/>
        <v>Yes</v>
      </c>
      <c r="AL66" s="19" t="str">
        <f t="shared" si="68"/>
        <v>Yes</v>
      </c>
      <c r="AM66" s="19" t="str">
        <f t="shared" si="69"/>
        <v>Yes</v>
      </c>
      <c r="AN66" s="19" t="str">
        <f t="shared" si="70"/>
        <v>Yes</v>
      </c>
      <c r="AO66" s="19" t="str">
        <f t="shared" si="71"/>
        <v>Yes</v>
      </c>
      <c r="AP66" s="19" t="str">
        <f t="shared" si="72"/>
        <v>Yes</v>
      </c>
      <c r="AQ66" s="19" t="str">
        <f t="shared" si="73"/>
        <v>Yes</v>
      </c>
      <c r="AR66" s="19" t="str">
        <f t="shared" si="74"/>
        <v>Yes</v>
      </c>
      <c r="AS66" s="19" t="str">
        <f t="shared" si="75"/>
        <v>Yes</v>
      </c>
      <c r="AT66" s="19" t="str">
        <f t="shared" si="76"/>
        <v>Yes</v>
      </c>
      <c r="AU66" s="19" t="str">
        <f t="shared" si="77"/>
        <v>Yes</v>
      </c>
      <c r="AV66" s="19" t="str">
        <f t="shared" si="78"/>
        <v>Yes</v>
      </c>
      <c r="AW66" s="19" t="str">
        <f t="shared" si="79"/>
        <v>Yes</v>
      </c>
      <c r="AX66" s="19" t="str">
        <f t="shared" si="80"/>
        <v>Yes</v>
      </c>
      <c r="AY66" s="19" t="str">
        <f t="shared" si="81"/>
        <v>Yes</v>
      </c>
      <c r="AZ66" s="19" t="str">
        <f t="shared" si="82"/>
        <v>Yes</v>
      </c>
      <c r="BA66" s="19" t="str">
        <f t="shared" si="83"/>
        <v>Yes</v>
      </c>
      <c r="BB66" s="19" t="str">
        <f t="shared" si="84"/>
        <v>Yes</v>
      </c>
      <c r="BC66" s="19" t="str">
        <f t="shared" si="85"/>
        <v>Yes</v>
      </c>
      <c r="BD66" s="19" t="str">
        <f t="shared" si="86"/>
        <v>Yes</v>
      </c>
      <c r="BE66" s="19" t="str">
        <f t="shared" si="87"/>
        <v>Yes</v>
      </c>
      <c r="BF66" s="19" t="str">
        <f t="shared" si="88"/>
        <v>Yes</v>
      </c>
      <c r="BG66" s="19" t="str">
        <f t="shared" si="13"/>
        <v>Yes</v>
      </c>
      <c r="BH66" s="19" t="str">
        <f t="shared" si="14"/>
        <v>Yes</v>
      </c>
      <c r="BI66" s="19" t="str">
        <f t="shared" si="15"/>
        <v>Yes</v>
      </c>
      <c r="BJ66" s="19" t="str">
        <f t="shared" si="16"/>
        <v>Yes</v>
      </c>
      <c r="BK66" s="19" t="str">
        <f t="shared" si="17"/>
        <v>Yes</v>
      </c>
      <c r="BL66" s="19" t="str">
        <f t="shared" si="18"/>
        <v>Yes</v>
      </c>
      <c r="BM66" s="19" t="str">
        <f t="shared" si="19"/>
        <v>Yes</v>
      </c>
      <c r="BN66" s="19" t="str">
        <f t="shared" si="20"/>
        <v>Yes</v>
      </c>
      <c r="BO66" s="19" t="str">
        <f t="shared" si="21"/>
        <v>Yes</v>
      </c>
      <c r="BP66" s="19" t="str">
        <f t="shared" si="22"/>
        <v>Yes</v>
      </c>
      <c r="BQ66" s="19" t="str">
        <f t="shared" si="23"/>
        <v>Yes</v>
      </c>
      <c r="BR66" s="19" t="str">
        <f t="shared" si="24"/>
        <v>Yes</v>
      </c>
      <c r="BS66" s="19" t="str">
        <f t="shared" si="25"/>
        <v>Yes</v>
      </c>
      <c r="BT66" s="19" t="str">
        <f t="shared" si="26"/>
        <v>Yes</v>
      </c>
      <c r="BU66" s="19" t="str">
        <f t="shared" si="27"/>
        <v>Yes</v>
      </c>
      <c r="BV66" s="19" t="str">
        <f t="shared" si="28"/>
        <v>Yes</v>
      </c>
      <c r="BW66" s="5" t="s">
        <v>155</v>
      </c>
      <c r="BX66" s="13" t="str">
        <f t="shared" si="100"/>
        <v/>
      </c>
      <c r="BY66" s="13" t="str">
        <f t="shared" si="101"/>
        <v/>
      </c>
      <c r="BZ66" s="13" t="str">
        <f t="shared" si="102"/>
        <v/>
      </c>
      <c r="CA66" s="13" t="str">
        <f t="shared" si="103"/>
        <v/>
      </c>
      <c r="CB66" s="13" t="str">
        <f t="shared" si="104"/>
        <v>Yes</v>
      </c>
      <c r="CC66" s="13" t="str">
        <f t="shared" si="105"/>
        <v/>
      </c>
      <c r="CD66" s="13" t="str">
        <f t="shared" si="106"/>
        <v/>
      </c>
      <c r="CE66" s="13" t="str">
        <f t="shared" si="107"/>
        <v/>
      </c>
      <c r="CF66" s="13" t="str">
        <f t="shared" si="108"/>
        <v>Yes</v>
      </c>
      <c r="CG66" s="13" t="str">
        <f t="shared" si="109"/>
        <v/>
      </c>
      <c r="CH66" s="13" t="str">
        <f t="shared" si="110"/>
        <v>Yes</v>
      </c>
      <c r="CI66" s="13" t="str">
        <f t="shared" si="111"/>
        <v>Yes</v>
      </c>
      <c r="CJ66" s="13" t="str">
        <f t="shared" si="112"/>
        <v/>
      </c>
      <c r="CK66" s="13" t="str">
        <f t="shared" si="113"/>
        <v>Yes</v>
      </c>
      <c r="CL66" s="13" t="str">
        <f t="shared" si="114"/>
        <v/>
      </c>
      <c r="CM66" s="13" t="str">
        <f t="shared" si="115"/>
        <v/>
      </c>
      <c r="CN66" s="13" t="str">
        <f t="shared" si="116"/>
        <v/>
      </c>
      <c r="CO66" s="13" t="str">
        <f t="shared" si="117"/>
        <v>Yes</v>
      </c>
      <c r="CP66" s="13" t="str">
        <f t="shared" si="118"/>
        <v>Yes</v>
      </c>
      <c r="CQ66" s="13" t="str">
        <f t="shared" si="119"/>
        <v>Yes</v>
      </c>
      <c r="CR66" s="13" t="str">
        <f t="shared" si="120"/>
        <v/>
      </c>
      <c r="CS66" s="13" t="str">
        <f t="shared" si="121"/>
        <v/>
      </c>
      <c r="CT66" s="13" t="str">
        <f t="shared" si="122"/>
        <v/>
      </c>
      <c r="CU66" s="13" t="str">
        <f t="shared" si="123"/>
        <v>Yes</v>
      </c>
      <c r="CV66" s="13" t="str">
        <f t="shared" si="124"/>
        <v>Yes</v>
      </c>
      <c r="CW66" s="13" t="str">
        <f t="shared" si="125"/>
        <v>Yes</v>
      </c>
      <c r="CX66" s="13" t="str">
        <f t="shared" si="126"/>
        <v>Yes</v>
      </c>
      <c r="CY66" s="13" t="str">
        <f t="shared" si="127"/>
        <v>Yes</v>
      </c>
    </row>
    <row r="67" spans="1:103" ht="35.700000000000003" customHeight="1" x14ac:dyDescent="0.45">
      <c r="A67" s="4" t="s">
        <v>553</v>
      </c>
      <c r="B67" s="4" t="s">
        <v>32</v>
      </c>
      <c r="C67" s="5" t="s">
        <v>33</v>
      </c>
      <c r="D67" s="8" t="s">
        <v>205</v>
      </c>
      <c r="E67" s="9" t="s">
        <v>31</v>
      </c>
      <c r="F67" s="5" t="s">
        <v>275</v>
      </c>
      <c r="G67" s="5" t="s">
        <v>390</v>
      </c>
      <c r="H67" s="10">
        <v>96</v>
      </c>
      <c r="I67" s="9" t="s">
        <v>301</v>
      </c>
      <c r="J67" s="9" t="s">
        <v>301</v>
      </c>
      <c r="K67" s="13"/>
      <c r="L67" s="13" t="str">
        <f t="shared" ref="L67:L113" si="128">IF(ISNUMBER(SEARCH("LP",$F67))=TRUE,"Yes","")</f>
        <v>Yes</v>
      </c>
      <c r="M67" s="13" t="str">
        <f t="shared" ref="M67:M113" si="129">IF(ISNUMBER(SEARCH("PA",$F67))=TRUE,"Yes","")</f>
        <v>Yes</v>
      </c>
      <c r="N67" s="13" t="str">
        <f t="shared" ref="N67:N113" si="130">IF(ISNUMBER(SEARCH("Pharm",$F67))=TRUE,"Yes","")</f>
        <v/>
      </c>
      <c r="O67" s="13" t="str">
        <f t="shared" ref="O67:O113" si="131">IF(ISNUMBER(SEARCH("Psy",$F67))=TRUE,"Yes","")</f>
        <v>Yes</v>
      </c>
      <c r="P67" s="13" t="str">
        <f t="shared" ref="P67:P113" si="132">IF(ISNUMBER(SEARCH("LCSW",$F67))=TRUE,"Yes","")</f>
        <v>Yes</v>
      </c>
      <c r="Q67" s="13" t="str">
        <f t="shared" ref="Q67:Q113" si="133">IF(ISNUMBER(SEARCH("MFT",$F67))=TRUE,"Yes","")</f>
        <v>Yes</v>
      </c>
      <c r="R67" s="13" t="str">
        <f t="shared" ref="R67:R113" si="134">IF(ISNUMBER(SEARCH("LPCC",$F67))=TRUE,"Yes","")</f>
        <v>Yes</v>
      </c>
      <c r="S67" s="13" t="str">
        <f t="shared" ref="S67:S113" si="135">IF(ISNUMBER(SEARCH("RN",$F67))=TRUE,"Yes","")</f>
        <v>Yes</v>
      </c>
      <c r="T67" s="13" t="str">
        <f t="shared" ref="T67:T113" si="136">IF(ISNUMBER(SEARCH("NP",$F67))=TRUE,"Yes","")</f>
        <v>Yes</v>
      </c>
      <c r="U67" s="13" t="str">
        <f t="shared" ref="U67:U113" si="137">IF(ISNUMBER(SEARCH("AOD",$F67))=TRUE,"Yes","")</f>
        <v>Yes</v>
      </c>
      <c r="V67" s="13" t="str">
        <f t="shared" ref="V67:V113" si="138">IF(ISNUMBER(SEARCH("Peers",$F67))=TRUE,"Yes","")</f>
        <v/>
      </c>
      <c r="W67" s="5" t="s">
        <v>389</v>
      </c>
      <c r="X67" s="5" t="s">
        <v>536</v>
      </c>
      <c r="Y67" s="19" t="str">
        <f t="shared" ref="Y67:Y113" si="139">IF(ISNUMBER(SEARCH("01",$X67))=TRUE,"Yes","")</f>
        <v>Yes</v>
      </c>
      <c r="Z67" s="19" t="str">
        <f t="shared" ref="Z67:Z113" si="140">IF(ISNUMBER(SEARCH("02",$X67))=TRUE,"Yes","")</f>
        <v>Yes</v>
      </c>
      <c r="AA67" s="19" t="str">
        <f t="shared" si="57"/>
        <v>Yes</v>
      </c>
      <c r="AB67" s="19" t="str">
        <f t="shared" si="58"/>
        <v>Yes</v>
      </c>
      <c r="AC67" s="19" t="str">
        <f t="shared" si="59"/>
        <v>Yes</v>
      </c>
      <c r="AD67" s="19" t="str">
        <f t="shared" si="60"/>
        <v>Yes</v>
      </c>
      <c r="AE67" s="19" t="str">
        <f t="shared" si="61"/>
        <v>Yes</v>
      </c>
      <c r="AF67" s="19" t="str">
        <f t="shared" si="62"/>
        <v>Yes</v>
      </c>
      <c r="AG67" s="19" t="str">
        <f t="shared" si="63"/>
        <v/>
      </c>
      <c r="AH67" s="19" t="str">
        <f t="shared" si="64"/>
        <v>Yes</v>
      </c>
      <c r="AI67" s="19" t="str">
        <f t="shared" si="65"/>
        <v>Yes</v>
      </c>
      <c r="AJ67" s="19" t="str">
        <f t="shared" si="66"/>
        <v>Yes</v>
      </c>
      <c r="AK67" s="19" t="str">
        <f t="shared" si="67"/>
        <v>Yes</v>
      </c>
      <c r="AL67" s="19" t="str">
        <f t="shared" si="68"/>
        <v>Yes</v>
      </c>
      <c r="AM67" s="19" t="str">
        <f t="shared" si="69"/>
        <v>Yes</v>
      </c>
      <c r="AN67" s="19" t="str">
        <f t="shared" si="70"/>
        <v>Yes</v>
      </c>
      <c r="AO67" s="19" t="str">
        <f t="shared" si="71"/>
        <v>Yes</v>
      </c>
      <c r="AP67" s="19" t="str">
        <f t="shared" si="72"/>
        <v>Yes</v>
      </c>
      <c r="AQ67" s="19" t="str">
        <f t="shared" si="73"/>
        <v>Yes</v>
      </c>
      <c r="AR67" s="19" t="str">
        <f t="shared" si="74"/>
        <v>Yes</v>
      </c>
      <c r="AS67" s="19" t="str">
        <f t="shared" si="75"/>
        <v/>
      </c>
      <c r="AT67" s="19" t="str">
        <f t="shared" si="76"/>
        <v>Yes</v>
      </c>
      <c r="AU67" s="19" t="str">
        <f t="shared" si="77"/>
        <v/>
      </c>
      <c r="AV67" s="19" t="str">
        <f t="shared" si="78"/>
        <v>Yes</v>
      </c>
      <c r="AW67" s="19" t="str">
        <f t="shared" si="79"/>
        <v>Yes</v>
      </c>
      <c r="AX67" s="19" t="str">
        <f t="shared" si="80"/>
        <v>Yes</v>
      </c>
      <c r="AY67" s="19" t="str">
        <f t="shared" si="81"/>
        <v>Yes</v>
      </c>
      <c r="AZ67" s="19" t="str">
        <f t="shared" si="82"/>
        <v>Yes</v>
      </c>
      <c r="BA67" s="19" t="str">
        <f t="shared" si="83"/>
        <v>Yes</v>
      </c>
      <c r="BB67" s="19" t="str">
        <f t="shared" si="84"/>
        <v>Yes</v>
      </c>
      <c r="BC67" s="19" t="str">
        <f t="shared" si="85"/>
        <v>Yes</v>
      </c>
      <c r="BD67" s="19" t="str">
        <f t="shared" si="86"/>
        <v>Yes</v>
      </c>
      <c r="BE67" s="19" t="str">
        <f t="shared" si="87"/>
        <v>Yes</v>
      </c>
      <c r="BF67" s="19" t="str">
        <f t="shared" si="88"/>
        <v>Yes</v>
      </c>
      <c r="BG67" s="19" t="str">
        <f t="shared" ref="BG67:BH113" si="141">IF(ISNUMBER(SEARCH("51",$X67))=TRUE,"Yes","")</f>
        <v/>
      </c>
      <c r="BH67" s="19" t="str">
        <f t="shared" si="141"/>
        <v/>
      </c>
      <c r="BI67" s="19" t="str">
        <f t="shared" ref="BI67:BI113" si="142">IF(ISNUMBER(SEARCH("53",$X67))=TRUE,"Yes","")</f>
        <v>Yes</v>
      </c>
      <c r="BJ67" s="19" t="str">
        <f t="shared" ref="BJ67:BJ113" si="143">IF(ISNUMBER(SEARCH("54",$X67))=TRUE,"Yes","")</f>
        <v>Yes</v>
      </c>
      <c r="BK67" s="19" t="str">
        <f t="shared" ref="BK67:BK113" si="144">IF(ISNUMBER(SEARCH("55",$X67))=TRUE,"Yes","")</f>
        <v>Yes</v>
      </c>
      <c r="BL67" s="19" t="str">
        <f t="shared" ref="BL67:BL113" si="145">IF(ISNUMBER(SEARCH("56",$X67))=TRUE,"Yes","")</f>
        <v>Yes</v>
      </c>
      <c r="BM67" s="19" t="str">
        <f t="shared" ref="BM67:BM113" si="146">IF(ISNUMBER(SEARCH("57",$X67))=TRUE,"Yes","")</f>
        <v>Yes</v>
      </c>
      <c r="BN67" s="19" t="str">
        <f t="shared" ref="BN67:BN113" si="147">IF(ISNUMBER(SEARCH("58",$X67))=TRUE,"Yes","")</f>
        <v>Yes</v>
      </c>
      <c r="BO67" s="19" t="str">
        <f t="shared" ref="BO67:BO113" si="148">IF(ISNUMBER(SEARCH("60",$X67))=TRUE,"Yes","")</f>
        <v>Yes</v>
      </c>
      <c r="BP67" s="19" t="str">
        <f t="shared" ref="BP67:BP113" si="149">IF(ISNUMBER(SEARCH("61",$X67))=TRUE,"Yes","")</f>
        <v>Yes</v>
      </c>
      <c r="BQ67" s="19" t="str">
        <f t="shared" ref="BQ67:BQ113" si="150">IF(ISNUMBER(SEARCH("62",$X67))=TRUE,"Yes","")</f>
        <v>Yes</v>
      </c>
      <c r="BR67" s="19" t="str">
        <f t="shared" ref="BR67:BR113" si="151">IF(ISNUMBER(SEARCH("65",$X67))=TRUE,"Yes","")</f>
        <v>Yes</v>
      </c>
      <c r="BS67" s="19" t="str">
        <f t="shared" ref="BS67:BS113" si="152">IF(ISNUMBER(SEARCH("71",$X67))=TRUE,"Yes","")</f>
        <v>Yes</v>
      </c>
      <c r="BT67" s="19" t="str">
        <f t="shared" ref="BT67:BT113" si="153">IF(ISNUMBER(SEARCH("72",$X67))=TRUE,"Yes","")</f>
        <v>Yes</v>
      </c>
      <c r="BU67" s="19" t="str">
        <f t="shared" ref="BU67:BU113" si="154">IF(ISNUMBER(SEARCH("81",$X67))=TRUE,"Yes","")</f>
        <v>Yes</v>
      </c>
      <c r="BV67" s="19" t="str">
        <f t="shared" ref="BV67:BV113" si="155">IF(ISNUMBER(SEARCH("99",$X67))=TRUE,"Yes","")</f>
        <v>Yes</v>
      </c>
      <c r="BW67" s="5" t="s">
        <v>155</v>
      </c>
      <c r="BX67" s="13" t="str">
        <f t="shared" ref="BX67:BX113" si="156">IF(ISNUMBER(SEARCH("27",$BW67))=TRUE,"Yes","")</f>
        <v/>
      </c>
      <c r="BY67" s="13" t="str">
        <f t="shared" ref="BY67:BY113" si="157">IF(ISNUMBER(SEARCH("59",$BW67))=TRUE,"Yes","")</f>
        <v/>
      </c>
      <c r="BZ67" s="13" t="str">
        <f t="shared" ref="BZ67:BZ113" si="158">IF(ISNUMBER(SEARCH("93",$BW67))=TRUE,"Yes","")</f>
        <v/>
      </c>
      <c r="CA67" s="13" t="str">
        <f t="shared" ref="CA67:CA113" si="159">IF(ISNUMBER(SEARCH("95",$BW67))=TRUE,"Yes","")</f>
        <v/>
      </c>
      <c r="CB67" s="13" t="str">
        <f t="shared" ref="CB67:CB113" si="160">IF(ISNUMBER(SEARCH("GC",$BW67))=TRUE,"Yes","")</f>
        <v>Yes</v>
      </c>
      <c r="CC67" s="13" t="str">
        <f t="shared" ref="CC67:CC113" si="161">IF(ISNUMBER(SEARCH("GQ",$BW67))=TRUE,"Yes","")</f>
        <v/>
      </c>
      <c r="CD67" s="13" t="str">
        <f t="shared" ref="CD67:CD113" si="162">IF(ISNUMBER(SEARCH("GT",$BW67))=TRUE,"Yes","")</f>
        <v/>
      </c>
      <c r="CE67" s="13" t="str">
        <f t="shared" ref="CE67:CE113" si="163">IF(ISNUMBER(SEARCH("HA",$BW67))=TRUE,"Yes","")</f>
        <v/>
      </c>
      <c r="CF67" s="13" t="str">
        <f t="shared" ref="CF67:CF113" si="164">IF(ISNUMBER(SEARCH("HD",$BW67))=TRUE,"Yes","")</f>
        <v>Yes</v>
      </c>
      <c r="CG67" s="13" t="str">
        <f t="shared" ref="CG67:CG113" si="165">IF(ISNUMBER(SEARCH("HF",$BW67))=TRUE,"Yes","")</f>
        <v/>
      </c>
      <c r="CH67" s="13" t="str">
        <f t="shared" ref="CH67:CH113" si="166">IF(ISNUMBER(SEARCH("HG",$BW67))=TRUE,"Yes","")</f>
        <v>Yes</v>
      </c>
      <c r="CI67" s="13" t="str">
        <f t="shared" ref="CI67:CI113" si="167">IF(ISNUMBER(SEARCH("HL",$BW67))=TRUE,"Yes","")</f>
        <v>Yes</v>
      </c>
      <c r="CJ67" s="13" t="str">
        <f t="shared" ref="CJ67:CJ113" si="168">IF(ISNUMBER(SEARCH("HW",$BW67))=TRUE,"Yes","")</f>
        <v/>
      </c>
      <c r="CK67" s="13" t="str">
        <f t="shared" ref="CK67:CK113" si="169">IF(ISNUMBER(SEARCH("SC",$BW67))=TRUE,"Yes","")</f>
        <v>Yes</v>
      </c>
      <c r="CL67" s="13" t="str">
        <f t="shared" ref="CL67:CL113" si="170">IF(ISNUMBER(SEARCH("XE",$BW67))=TRUE,"Yes","")</f>
        <v/>
      </c>
      <c r="CM67" s="13" t="str">
        <f t="shared" ref="CM67:CM113" si="171">IF(ISNUMBER(SEARCH("XP",$BW67))=TRUE,"Yes","")</f>
        <v/>
      </c>
      <c r="CN67" s="13" t="str">
        <f t="shared" ref="CN67:CN113" si="172">IF(ISNUMBER(SEARCH("XU",$BW67))=TRUE,"Yes","")</f>
        <v/>
      </c>
      <c r="CO67" s="13" t="str">
        <f t="shared" ref="CO67:CO113" si="173">IF(ISNUMBER(SEARCH("U1",$BW67))=TRUE,"Yes","")</f>
        <v>Yes</v>
      </c>
      <c r="CP67" s="13" t="str">
        <f t="shared" ref="CP67:CP113" si="174">IF(ISNUMBER(SEARCH("U2",$BW67))=TRUE,"Yes","")</f>
        <v>Yes</v>
      </c>
      <c r="CQ67" s="13" t="str">
        <f t="shared" ref="CQ67:CQ113" si="175">IF(ISNUMBER(SEARCH("U3",$BW67))=TRUE,"Yes","")</f>
        <v>Yes</v>
      </c>
      <c r="CR67" s="13" t="str">
        <f t="shared" ref="CR67:CR113" si="176">IF(ISNUMBER(SEARCH("U4",$BW67))=TRUE,"Yes","")</f>
        <v/>
      </c>
      <c r="CS67" s="13" t="str">
        <f t="shared" ref="CS67:CS113" si="177">IF(ISNUMBER(SEARCH("U5",$BW67))=TRUE,"Yes","")</f>
        <v/>
      </c>
      <c r="CT67" s="13" t="str">
        <f t="shared" ref="CT67:CT113" si="178">IF(ISNUMBER(SEARCH("U6",$BW67))=TRUE,"Yes","")</f>
        <v/>
      </c>
      <c r="CU67" s="13" t="str">
        <f t="shared" ref="CU67:CU113" si="179">IF(ISNUMBER(SEARCH("U7",$BW67))=TRUE,"Yes","")</f>
        <v>Yes</v>
      </c>
      <c r="CV67" s="13" t="str">
        <f t="shared" ref="CV67:CV113" si="180">IF(ISNUMBER(SEARCH("U8",$BW67))=TRUE,"Yes","")</f>
        <v>Yes</v>
      </c>
      <c r="CW67" s="13" t="str">
        <f t="shared" ref="CW67:CW113" si="181">IF(ISNUMBER(SEARCH("U9",$BW67))=TRUE,"Yes","")</f>
        <v>Yes</v>
      </c>
      <c r="CX67" s="13" t="str">
        <f t="shared" ref="CX67:CX113" si="182">IF(ISNUMBER(SEARCH("UA",$BW67))=TRUE,"Yes","")</f>
        <v>Yes</v>
      </c>
      <c r="CY67" s="13" t="str">
        <f t="shared" ref="CY67:CY113" si="183">IF(ISNUMBER(SEARCH("UB",$BW67))=TRUE,"Yes","")</f>
        <v>Yes</v>
      </c>
    </row>
    <row r="68" spans="1:103" ht="35.700000000000003" customHeight="1" x14ac:dyDescent="0.45">
      <c r="A68" s="7" t="s">
        <v>587</v>
      </c>
      <c r="B68" s="4" t="s">
        <v>575</v>
      </c>
      <c r="C68" s="5" t="s">
        <v>33</v>
      </c>
      <c r="D68" s="6" t="s">
        <v>202</v>
      </c>
      <c r="E68" s="10">
        <v>99408</v>
      </c>
      <c r="F68" s="5" t="s">
        <v>259</v>
      </c>
      <c r="G68" s="9" t="s">
        <v>302</v>
      </c>
      <c r="H68" s="10">
        <v>1</v>
      </c>
      <c r="I68" s="5" t="s">
        <v>392</v>
      </c>
      <c r="J68" s="9" t="s">
        <v>301</v>
      </c>
      <c r="K68" s="13"/>
      <c r="L68" s="13" t="str">
        <f t="shared" si="128"/>
        <v>Yes</v>
      </c>
      <c r="M68" s="13" t="str">
        <f t="shared" si="129"/>
        <v>Yes</v>
      </c>
      <c r="N68" s="13" t="str">
        <f t="shared" si="130"/>
        <v/>
      </c>
      <c r="O68" s="13" t="str">
        <f t="shared" si="131"/>
        <v/>
      </c>
      <c r="P68" s="13" t="str">
        <f t="shared" si="132"/>
        <v/>
      </c>
      <c r="Q68" s="13" t="str">
        <f t="shared" si="133"/>
        <v/>
      </c>
      <c r="R68" s="13" t="str">
        <f t="shared" si="134"/>
        <v/>
      </c>
      <c r="S68" s="13" t="str">
        <f t="shared" si="135"/>
        <v/>
      </c>
      <c r="T68" s="13" t="str">
        <f t="shared" si="136"/>
        <v>Yes</v>
      </c>
      <c r="U68" s="13" t="str">
        <f t="shared" si="137"/>
        <v/>
      </c>
      <c r="V68" s="13" t="str">
        <f t="shared" si="138"/>
        <v/>
      </c>
      <c r="W68" s="5" t="s">
        <v>391</v>
      </c>
      <c r="X68" s="5" t="s">
        <v>522</v>
      </c>
      <c r="Y68" s="19" t="str">
        <f t="shared" si="139"/>
        <v>Yes</v>
      </c>
      <c r="Z68" s="19" t="str">
        <f t="shared" si="140"/>
        <v>Yes</v>
      </c>
      <c r="AA68" s="19" t="str">
        <f t="shared" ref="AA68:AA113" si="184">IF(ISNUMBER(SEARCH("03",$X68))=TRUE,"Yes","")</f>
        <v>Yes</v>
      </c>
      <c r="AB68" s="19" t="str">
        <f t="shared" ref="AB68:AB113" si="185">IF(ISNUMBER(SEARCH("04",$X68))=TRUE,"Yes","")</f>
        <v>Yes</v>
      </c>
      <c r="AC68" s="19" t="str">
        <f t="shared" ref="AC68:AC113" si="186">IF(ISNUMBER(SEARCH("05",$X68))=TRUE,"Yes","")</f>
        <v>Yes</v>
      </c>
      <c r="AD68" s="19" t="str">
        <f t="shared" ref="AD68:AD113" si="187">IF(ISNUMBER(SEARCH("06",$X68))=TRUE,"Yes","")</f>
        <v>Yes</v>
      </c>
      <c r="AE68" s="19" t="str">
        <f t="shared" ref="AE68:AE113" si="188">IF(ISNUMBER(SEARCH("07",$X68))=TRUE,"Yes","")</f>
        <v>Yes</v>
      </c>
      <c r="AF68" s="19" t="str">
        <f t="shared" ref="AF68:AF113" si="189">IF(ISNUMBER(SEARCH("08",$X68))=TRUE,"Yes","")</f>
        <v>Yes</v>
      </c>
      <c r="AG68" s="19" t="str">
        <f t="shared" ref="AG68:AG113" si="190">IF(ISNUMBER(SEARCH("09",$X68))=TRUE,"Yes","")</f>
        <v/>
      </c>
      <c r="AH68" s="19" t="str">
        <f t="shared" ref="AH68:AH113" si="191">IF(ISNUMBER(SEARCH("10",$X68))=TRUE,"Yes","")</f>
        <v>Yes</v>
      </c>
      <c r="AI68" s="19" t="str">
        <f t="shared" ref="AI68:AI113" si="192">IF(ISNUMBER(SEARCH("11",$X68))=TRUE,"Yes","")</f>
        <v>Yes</v>
      </c>
      <c r="AJ68" s="19" t="str">
        <f t="shared" ref="AJ68:AJ113" si="193">IF(ISNUMBER(SEARCH("12",$X68))=TRUE,"Yes","")</f>
        <v>Yes</v>
      </c>
      <c r="AK68" s="19" t="str">
        <f t="shared" ref="AK68:AK113" si="194">IF(ISNUMBER(SEARCH("13",$X68))=TRUE,"Yes","")</f>
        <v>Yes</v>
      </c>
      <c r="AL68" s="19" t="str">
        <f t="shared" ref="AL68:AL113" si="195">IF(ISNUMBER(SEARCH("14",$X68))=TRUE,"Yes","")</f>
        <v>Yes</v>
      </c>
      <c r="AM68" s="19" t="str">
        <f t="shared" ref="AM68:AM113" si="196">IF(ISNUMBER(SEARCH("15",$X68))=TRUE,"Yes","")</f>
        <v>Yes</v>
      </c>
      <c r="AN68" s="19" t="str">
        <f t="shared" ref="AN68:AN113" si="197">IF(ISNUMBER(SEARCH("16",$X68))=TRUE,"Yes","")</f>
        <v>Yes</v>
      </c>
      <c r="AO68" s="19" t="str">
        <f t="shared" ref="AO68:AO113" si="198">IF(ISNUMBER(SEARCH("17",$X68))=TRUE,"Yes","")</f>
        <v>Yes</v>
      </c>
      <c r="AP68" s="19" t="str">
        <f t="shared" ref="AP68:AP113" si="199">IF(ISNUMBER(SEARCH("18",$X68))=TRUE,"Yes","")</f>
        <v>Yes</v>
      </c>
      <c r="AQ68" s="19" t="str">
        <f t="shared" ref="AQ68:AQ113" si="200">IF(ISNUMBER(SEARCH("19",$X68))=TRUE,"Yes","")</f>
        <v>Yes</v>
      </c>
      <c r="AR68" s="19" t="str">
        <f t="shared" ref="AR68:AR113" si="201">IF(ISNUMBER(SEARCH("20",$X68))=TRUE,"Yes","")</f>
        <v>Yes</v>
      </c>
      <c r="AS68" s="19" t="str">
        <f t="shared" ref="AS68:AS113" si="202">IF(ISNUMBER(SEARCH("21",$X68))=TRUE,"Yes","")</f>
        <v>Yes</v>
      </c>
      <c r="AT68" s="19" t="str">
        <f t="shared" ref="AT68:AT113" si="203">IF(ISNUMBER(SEARCH("22",$X68))=TRUE,"Yes","")</f>
        <v>Yes</v>
      </c>
      <c r="AU68" s="19" t="str">
        <f t="shared" ref="AU68:AU113" si="204">IF(ISNUMBER(SEARCH("23",$X68))=TRUE,"Yes","")</f>
        <v>Yes</v>
      </c>
      <c r="AV68" s="19" t="str">
        <f t="shared" ref="AV68:AV113" si="205">IF(ISNUMBER(SEARCH("24",$X68))=TRUE,"Yes","")</f>
        <v>Yes</v>
      </c>
      <c r="AW68" s="19" t="str">
        <f t="shared" ref="AW68:AW113" si="206">IF(ISNUMBER(SEARCH("25",$X68))=TRUE,"Yes","")</f>
        <v>Yes</v>
      </c>
      <c r="AX68" s="19" t="str">
        <f t="shared" ref="AX68:AX113" si="207">IF(ISNUMBER(SEARCH("26",$X68))=TRUE,"Yes","")</f>
        <v>Yes</v>
      </c>
      <c r="AY68" s="19" t="str">
        <f t="shared" ref="AY68:AY113" si="208">IF(ISNUMBER(SEARCH("31",$X68))=TRUE,"Yes","")</f>
        <v>Yes</v>
      </c>
      <c r="AZ68" s="19" t="str">
        <f t="shared" ref="AZ68:AZ113" si="209">IF(ISNUMBER(SEARCH("32",$X68))=TRUE,"Yes","")</f>
        <v>Yes</v>
      </c>
      <c r="BA68" s="19" t="str">
        <f t="shared" ref="BA68:BA113" si="210">IF(ISNUMBER(SEARCH("33",$X68))=TRUE,"Yes","")</f>
        <v>Yes</v>
      </c>
      <c r="BB68" s="19" t="str">
        <f t="shared" ref="BB68:BB113" si="211">IF(ISNUMBER(SEARCH("41",$X68))=TRUE,"Yes","")</f>
        <v>Yes</v>
      </c>
      <c r="BC68" s="19" t="str">
        <f t="shared" ref="BC68:BC113" si="212">IF(ISNUMBER(SEARCH("01",$X68))=TRUE,"Yes","")</f>
        <v>Yes</v>
      </c>
      <c r="BD68" s="19" t="str">
        <f t="shared" ref="BD68:BD113" si="213">IF(ISNUMBER(SEARCH("42",$X68))=TRUE,"Yes","")</f>
        <v>Yes</v>
      </c>
      <c r="BE68" s="19" t="str">
        <f t="shared" ref="BE68:BE113" si="214">IF(ISNUMBER(SEARCH("49",$X68))=TRUE,"Yes","")</f>
        <v>Yes</v>
      </c>
      <c r="BF68" s="19" t="str">
        <f t="shared" ref="BF68:BF113" si="215">IF(ISNUMBER(SEARCH("50",$X68))=TRUE,"Yes","")</f>
        <v>Yes</v>
      </c>
      <c r="BG68" s="19" t="str">
        <f t="shared" si="141"/>
        <v>Yes</v>
      </c>
      <c r="BH68" s="19" t="str">
        <f t="shared" si="141"/>
        <v>Yes</v>
      </c>
      <c r="BI68" s="19" t="str">
        <f t="shared" si="142"/>
        <v>Yes</v>
      </c>
      <c r="BJ68" s="19" t="str">
        <f t="shared" si="143"/>
        <v>Yes</v>
      </c>
      <c r="BK68" s="19" t="str">
        <f t="shared" si="144"/>
        <v>Yes</v>
      </c>
      <c r="BL68" s="19" t="str">
        <f t="shared" si="145"/>
        <v>Yes</v>
      </c>
      <c r="BM68" s="19" t="str">
        <f t="shared" si="146"/>
        <v>Yes</v>
      </c>
      <c r="BN68" s="19" t="str">
        <f t="shared" si="147"/>
        <v>Yes</v>
      </c>
      <c r="BO68" s="19" t="str">
        <f t="shared" si="148"/>
        <v>Yes</v>
      </c>
      <c r="BP68" s="19" t="str">
        <f t="shared" si="149"/>
        <v>Yes</v>
      </c>
      <c r="BQ68" s="19" t="str">
        <f t="shared" si="150"/>
        <v>Yes</v>
      </c>
      <c r="BR68" s="19" t="str">
        <f t="shared" si="151"/>
        <v>Yes</v>
      </c>
      <c r="BS68" s="19" t="str">
        <f t="shared" si="152"/>
        <v>Yes</v>
      </c>
      <c r="BT68" s="19" t="str">
        <f t="shared" si="153"/>
        <v>Yes</v>
      </c>
      <c r="BU68" s="19" t="str">
        <f t="shared" si="154"/>
        <v/>
      </c>
      <c r="BV68" s="19" t="str">
        <f t="shared" si="155"/>
        <v>Yes</v>
      </c>
      <c r="BW68" s="5" t="s">
        <v>203</v>
      </c>
      <c r="BX68" s="13" t="str">
        <f t="shared" si="156"/>
        <v>Yes</v>
      </c>
      <c r="BY68" s="13" t="str">
        <f t="shared" si="157"/>
        <v>Yes</v>
      </c>
      <c r="BZ68" s="13" t="str">
        <f t="shared" si="158"/>
        <v>Yes</v>
      </c>
      <c r="CA68" s="13" t="str">
        <f t="shared" si="159"/>
        <v>Yes</v>
      </c>
      <c r="CB68" s="13" t="str">
        <f t="shared" si="160"/>
        <v>Yes</v>
      </c>
      <c r="CC68" s="13" t="str">
        <f t="shared" si="161"/>
        <v/>
      </c>
      <c r="CD68" s="13" t="str">
        <f t="shared" si="162"/>
        <v/>
      </c>
      <c r="CE68" s="13" t="str">
        <f t="shared" si="163"/>
        <v/>
      </c>
      <c r="CF68" s="13" t="str">
        <f t="shared" si="164"/>
        <v>Yes</v>
      </c>
      <c r="CG68" s="13" t="str">
        <f t="shared" si="165"/>
        <v/>
      </c>
      <c r="CH68" s="13" t="str">
        <f t="shared" si="166"/>
        <v>Yes</v>
      </c>
      <c r="CI68" s="13" t="str">
        <f t="shared" si="167"/>
        <v>Yes</v>
      </c>
      <c r="CJ68" s="13" t="str">
        <f t="shared" si="168"/>
        <v/>
      </c>
      <c r="CK68" s="13" t="str">
        <f t="shared" si="169"/>
        <v/>
      </c>
      <c r="CL68" s="13" t="str">
        <f t="shared" si="170"/>
        <v>Yes</v>
      </c>
      <c r="CM68" s="13" t="str">
        <f t="shared" si="171"/>
        <v>Yes</v>
      </c>
      <c r="CN68" s="13" t="str">
        <f t="shared" si="172"/>
        <v>Yes</v>
      </c>
      <c r="CO68" s="13" t="str">
        <f t="shared" si="173"/>
        <v>Yes</v>
      </c>
      <c r="CP68" s="13" t="str">
        <f t="shared" si="174"/>
        <v>Yes</v>
      </c>
      <c r="CQ68" s="13" t="str">
        <f t="shared" si="175"/>
        <v>Yes</v>
      </c>
      <c r="CR68" s="13" t="str">
        <f t="shared" si="176"/>
        <v/>
      </c>
      <c r="CS68" s="13" t="str">
        <f t="shared" si="177"/>
        <v/>
      </c>
      <c r="CT68" s="13" t="str">
        <f t="shared" si="178"/>
        <v/>
      </c>
      <c r="CU68" s="13" t="str">
        <f t="shared" si="179"/>
        <v>Yes</v>
      </c>
      <c r="CV68" s="13" t="str">
        <f t="shared" si="180"/>
        <v>Yes</v>
      </c>
      <c r="CW68" s="13" t="str">
        <f t="shared" si="181"/>
        <v/>
      </c>
      <c r="CX68" s="13" t="str">
        <f t="shared" si="182"/>
        <v>Yes</v>
      </c>
      <c r="CY68" s="13" t="str">
        <f t="shared" si="183"/>
        <v>Yes</v>
      </c>
    </row>
    <row r="69" spans="1:103" ht="35.700000000000003" customHeight="1" x14ac:dyDescent="0.45">
      <c r="A69" s="7" t="s">
        <v>587</v>
      </c>
      <c r="B69" s="4" t="s">
        <v>575</v>
      </c>
      <c r="C69" s="5" t="s">
        <v>33</v>
      </c>
      <c r="D69" s="6" t="s">
        <v>204</v>
      </c>
      <c r="E69" s="10">
        <v>99409</v>
      </c>
      <c r="F69" s="5" t="s">
        <v>259</v>
      </c>
      <c r="G69" s="9" t="s">
        <v>302</v>
      </c>
      <c r="H69" s="10">
        <v>1</v>
      </c>
      <c r="I69" s="5" t="s">
        <v>393</v>
      </c>
      <c r="J69" s="9" t="s">
        <v>301</v>
      </c>
      <c r="K69" s="13"/>
      <c r="L69" s="13" t="str">
        <f t="shared" si="128"/>
        <v>Yes</v>
      </c>
      <c r="M69" s="13" t="str">
        <f t="shared" si="129"/>
        <v>Yes</v>
      </c>
      <c r="N69" s="13" t="str">
        <f t="shared" si="130"/>
        <v/>
      </c>
      <c r="O69" s="13" t="str">
        <f t="shared" si="131"/>
        <v/>
      </c>
      <c r="P69" s="13" t="str">
        <f t="shared" si="132"/>
        <v/>
      </c>
      <c r="Q69" s="13" t="str">
        <f t="shared" si="133"/>
        <v/>
      </c>
      <c r="R69" s="13" t="str">
        <f t="shared" si="134"/>
        <v/>
      </c>
      <c r="S69" s="13" t="str">
        <f t="shared" si="135"/>
        <v/>
      </c>
      <c r="T69" s="13" t="str">
        <f t="shared" si="136"/>
        <v>Yes</v>
      </c>
      <c r="U69" s="13" t="str">
        <f t="shared" si="137"/>
        <v/>
      </c>
      <c r="V69" s="13" t="str">
        <f t="shared" si="138"/>
        <v/>
      </c>
      <c r="W69" s="5" t="s">
        <v>391</v>
      </c>
      <c r="X69" s="5" t="s">
        <v>522</v>
      </c>
      <c r="Y69" s="19" t="str">
        <f t="shared" si="139"/>
        <v>Yes</v>
      </c>
      <c r="Z69" s="19" t="str">
        <f t="shared" si="140"/>
        <v>Yes</v>
      </c>
      <c r="AA69" s="19" t="str">
        <f t="shared" si="184"/>
        <v>Yes</v>
      </c>
      <c r="AB69" s="19" t="str">
        <f t="shared" si="185"/>
        <v>Yes</v>
      </c>
      <c r="AC69" s="19" t="str">
        <f t="shared" si="186"/>
        <v>Yes</v>
      </c>
      <c r="AD69" s="19" t="str">
        <f t="shared" si="187"/>
        <v>Yes</v>
      </c>
      <c r="AE69" s="19" t="str">
        <f t="shared" si="188"/>
        <v>Yes</v>
      </c>
      <c r="AF69" s="19" t="str">
        <f t="shared" si="189"/>
        <v>Yes</v>
      </c>
      <c r="AG69" s="19" t="str">
        <f t="shared" si="190"/>
        <v/>
      </c>
      <c r="AH69" s="19" t="str">
        <f t="shared" si="191"/>
        <v>Yes</v>
      </c>
      <c r="AI69" s="19" t="str">
        <f t="shared" si="192"/>
        <v>Yes</v>
      </c>
      <c r="AJ69" s="19" t="str">
        <f t="shared" si="193"/>
        <v>Yes</v>
      </c>
      <c r="AK69" s="19" t="str">
        <f t="shared" si="194"/>
        <v>Yes</v>
      </c>
      <c r="AL69" s="19" t="str">
        <f t="shared" si="195"/>
        <v>Yes</v>
      </c>
      <c r="AM69" s="19" t="str">
        <f t="shared" si="196"/>
        <v>Yes</v>
      </c>
      <c r="AN69" s="19" t="str">
        <f t="shared" si="197"/>
        <v>Yes</v>
      </c>
      <c r="AO69" s="19" t="str">
        <f t="shared" si="198"/>
        <v>Yes</v>
      </c>
      <c r="AP69" s="19" t="str">
        <f t="shared" si="199"/>
        <v>Yes</v>
      </c>
      <c r="AQ69" s="19" t="str">
        <f t="shared" si="200"/>
        <v>Yes</v>
      </c>
      <c r="AR69" s="19" t="str">
        <f t="shared" si="201"/>
        <v>Yes</v>
      </c>
      <c r="AS69" s="19" t="str">
        <f t="shared" si="202"/>
        <v>Yes</v>
      </c>
      <c r="AT69" s="19" t="str">
        <f t="shared" si="203"/>
        <v>Yes</v>
      </c>
      <c r="AU69" s="19" t="str">
        <f t="shared" si="204"/>
        <v>Yes</v>
      </c>
      <c r="AV69" s="19" t="str">
        <f t="shared" si="205"/>
        <v>Yes</v>
      </c>
      <c r="AW69" s="19" t="str">
        <f t="shared" si="206"/>
        <v>Yes</v>
      </c>
      <c r="AX69" s="19" t="str">
        <f t="shared" si="207"/>
        <v>Yes</v>
      </c>
      <c r="AY69" s="19" t="str">
        <f t="shared" si="208"/>
        <v>Yes</v>
      </c>
      <c r="AZ69" s="19" t="str">
        <f t="shared" si="209"/>
        <v>Yes</v>
      </c>
      <c r="BA69" s="19" t="str">
        <f t="shared" si="210"/>
        <v>Yes</v>
      </c>
      <c r="BB69" s="19" t="str">
        <f t="shared" si="211"/>
        <v>Yes</v>
      </c>
      <c r="BC69" s="19" t="str">
        <f t="shared" si="212"/>
        <v>Yes</v>
      </c>
      <c r="BD69" s="19" t="str">
        <f t="shared" si="213"/>
        <v>Yes</v>
      </c>
      <c r="BE69" s="19" t="str">
        <f t="shared" si="214"/>
        <v>Yes</v>
      </c>
      <c r="BF69" s="19" t="str">
        <f t="shared" si="215"/>
        <v>Yes</v>
      </c>
      <c r="BG69" s="19" t="str">
        <f t="shared" si="141"/>
        <v>Yes</v>
      </c>
      <c r="BH69" s="19" t="str">
        <f t="shared" si="141"/>
        <v>Yes</v>
      </c>
      <c r="BI69" s="19" t="str">
        <f t="shared" si="142"/>
        <v>Yes</v>
      </c>
      <c r="BJ69" s="19" t="str">
        <f t="shared" si="143"/>
        <v>Yes</v>
      </c>
      <c r="BK69" s="19" t="str">
        <f t="shared" si="144"/>
        <v>Yes</v>
      </c>
      <c r="BL69" s="19" t="str">
        <f t="shared" si="145"/>
        <v>Yes</v>
      </c>
      <c r="BM69" s="19" t="str">
        <f t="shared" si="146"/>
        <v>Yes</v>
      </c>
      <c r="BN69" s="19" t="str">
        <f t="shared" si="147"/>
        <v>Yes</v>
      </c>
      <c r="BO69" s="19" t="str">
        <f t="shared" si="148"/>
        <v>Yes</v>
      </c>
      <c r="BP69" s="19" t="str">
        <f t="shared" si="149"/>
        <v>Yes</v>
      </c>
      <c r="BQ69" s="19" t="str">
        <f t="shared" si="150"/>
        <v>Yes</v>
      </c>
      <c r="BR69" s="19" t="str">
        <f t="shared" si="151"/>
        <v>Yes</v>
      </c>
      <c r="BS69" s="19" t="str">
        <f t="shared" si="152"/>
        <v>Yes</v>
      </c>
      <c r="BT69" s="19" t="str">
        <f t="shared" si="153"/>
        <v>Yes</v>
      </c>
      <c r="BU69" s="19" t="str">
        <f t="shared" si="154"/>
        <v/>
      </c>
      <c r="BV69" s="19" t="str">
        <f t="shared" si="155"/>
        <v>Yes</v>
      </c>
      <c r="BW69" s="5" t="s">
        <v>203</v>
      </c>
      <c r="BX69" s="13" t="str">
        <f t="shared" si="156"/>
        <v>Yes</v>
      </c>
      <c r="BY69" s="13" t="str">
        <f t="shared" si="157"/>
        <v>Yes</v>
      </c>
      <c r="BZ69" s="13" t="str">
        <f t="shared" si="158"/>
        <v>Yes</v>
      </c>
      <c r="CA69" s="13" t="str">
        <f t="shared" si="159"/>
        <v>Yes</v>
      </c>
      <c r="CB69" s="13" t="str">
        <f t="shared" si="160"/>
        <v>Yes</v>
      </c>
      <c r="CC69" s="13" t="str">
        <f t="shared" si="161"/>
        <v/>
      </c>
      <c r="CD69" s="13" t="str">
        <f t="shared" si="162"/>
        <v/>
      </c>
      <c r="CE69" s="13" t="str">
        <f t="shared" si="163"/>
        <v/>
      </c>
      <c r="CF69" s="13" t="str">
        <f t="shared" si="164"/>
        <v>Yes</v>
      </c>
      <c r="CG69" s="13" t="str">
        <f t="shared" si="165"/>
        <v/>
      </c>
      <c r="CH69" s="13" t="str">
        <f t="shared" si="166"/>
        <v>Yes</v>
      </c>
      <c r="CI69" s="13" t="str">
        <f t="shared" si="167"/>
        <v>Yes</v>
      </c>
      <c r="CJ69" s="13" t="str">
        <f t="shared" si="168"/>
        <v/>
      </c>
      <c r="CK69" s="13" t="str">
        <f t="shared" si="169"/>
        <v/>
      </c>
      <c r="CL69" s="13" t="str">
        <f t="shared" si="170"/>
        <v>Yes</v>
      </c>
      <c r="CM69" s="13" t="str">
        <f t="shared" si="171"/>
        <v>Yes</v>
      </c>
      <c r="CN69" s="13" t="str">
        <f t="shared" si="172"/>
        <v>Yes</v>
      </c>
      <c r="CO69" s="13" t="str">
        <f t="shared" si="173"/>
        <v>Yes</v>
      </c>
      <c r="CP69" s="13" t="str">
        <f t="shared" si="174"/>
        <v>Yes</v>
      </c>
      <c r="CQ69" s="13" t="str">
        <f t="shared" si="175"/>
        <v>Yes</v>
      </c>
      <c r="CR69" s="13" t="str">
        <f t="shared" si="176"/>
        <v/>
      </c>
      <c r="CS69" s="13" t="str">
        <f t="shared" si="177"/>
        <v/>
      </c>
      <c r="CT69" s="13" t="str">
        <f t="shared" si="178"/>
        <v/>
      </c>
      <c r="CU69" s="13" t="str">
        <f t="shared" si="179"/>
        <v>Yes</v>
      </c>
      <c r="CV69" s="13" t="str">
        <f t="shared" si="180"/>
        <v>Yes</v>
      </c>
      <c r="CW69" s="13" t="str">
        <f t="shared" si="181"/>
        <v/>
      </c>
      <c r="CX69" s="13" t="str">
        <f t="shared" si="182"/>
        <v>Yes</v>
      </c>
      <c r="CY69" s="13" t="str">
        <f t="shared" si="183"/>
        <v>Yes</v>
      </c>
    </row>
    <row r="70" spans="1:103" ht="35.700000000000003" customHeight="1" x14ac:dyDescent="0.45">
      <c r="A70" s="4" t="s">
        <v>553</v>
      </c>
      <c r="B70" s="4" t="s">
        <v>32</v>
      </c>
      <c r="C70" s="5" t="s">
        <v>33</v>
      </c>
      <c r="D70" s="8" t="s">
        <v>210</v>
      </c>
      <c r="E70" s="9" t="s">
        <v>211</v>
      </c>
      <c r="F70" s="5" t="s">
        <v>284</v>
      </c>
      <c r="G70" s="9" t="s">
        <v>302</v>
      </c>
      <c r="H70" s="10">
        <v>96</v>
      </c>
      <c r="I70" s="9" t="s">
        <v>301</v>
      </c>
      <c r="J70" s="9" t="s">
        <v>301</v>
      </c>
      <c r="K70" s="13"/>
      <c r="L70" s="13" t="str">
        <f t="shared" si="128"/>
        <v>Yes</v>
      </c>
      <c r="M70" s="13" t="str">
        <f t="shared" si="129"/>
        <v>Yes</v>
      </c>
      <c r="N70" s="13" t="str">
        <f t="shared" si="130"/>
        <v/>
      </c>
      <c r="O70" s="13" t="str">
        <f t="shared" si="131"/>
        <v>Yes</v>
      </c>
      <c r="P70" s="13" t="str">
        <f t="shared" si="132"/>
        <v>Yes</v>
      </c>
      <c r="Q70" s="13" t="str">
        <f t="shared" si="133"/>
        <v>Yes</v>
      </c>
      <c r="R70" s="13" t="str">
        <f t="shared" si="134"/>
        <v>Yes</v>
      </c>
      <c r="S70" s="13" t="str">
        <f t="shared" si="135"/>
        <v>Yes</v>
      </c>
      <c r="T70" s="13" t="str">
        <f t="shared" si="136"/>
        <v>Yes</v>
      </c>
      <c r="U70" s="13" t="str">
        <f t="shared" si="137"/>
        <v>Yes</v>
      </c>
      <c r="V70" s="13" t="str">
        <f t="shared" si="138"/>
        <v/>
      </c>
      <c r="W70" s="5" t="s">
        <v>394</v>
      </c>
      <c r="X70" s="5" t="s">
        <v>537</v>
      </c>
      <c r="Y70" s="19" t="str">
        <f t="shared" si="139"/>
        <v>Yes</v>
      </c>
      <c r="Z70" s="19" t="str">
        <f t="shared" si="140"/>
        <v>Yes</v>
      </c>
      <c r="AA70" s="19" t="str">
        <f t="shared" si="184"/>
        <v>Yes</v>
      </c>
      <c r="AB70" s="19" t="str">
        <f t="shared" si="185"/>
        <v>Yes</v>
      </c>
      <c r="AC70" s="19" t="str">
        <f t="shared" si="186"/>
        <v>Yes</v>
      </c>
      <c r="AD70" s="19" t="str">
        <f t="shared" si="187"/>
        <v>Yes</v>
      </c>
      <c r="AE70" s="19" t="str">
        <f t="shared" si="188"/>
        <v>Yes</v>
      </c>
      <c r="AF70" s="19" t="str">
        <f t="shared" si="189"/>
        <v>Yes</v>
      </c>
      <c r="AG70" s="19" t="str">
        <f t="shared" si="190"/>
        <v/>
      </c>
      <c r="AH70" s="19" t="str">
        <f t="shared" si="191"/>
        <v>Yes</v>
      </c>
      <c r="AI70" s="19" t="str">
        <f t="shared" si="192"/>
        <v>Yes</v>
      </c>
      <c r="AJ70" s="19" t="str">
        <f t="shared" si="193"/>
        <v>Yes</v>
      </c>
      <c r="AK70" s="19" t="str">
        <f t="shared" si="194"/>
        <v>Yes</v>
      </c>
      <c r="AL70" s="19" t="str">
        <f t="shared" si="195"/>
        <v>Yes</v>
      </c>
      <c r="AM70" s="19" t="str">
        <f t="shared" si="196"/>
        <v>Yes</v>
      </c>
      <c r="AN70" s="19" t="str">
        <f t="shared" si="197"/>
        <v>Yes</v>
      </c>
      <c r="AO70" s="19" t="str">
        <f t="shared" si="198"/>
        <v>Yes</v>
      </c>
      <c r="AP70" s="19" t="str">
        <f t="shared" si="199"/>
        <v>Yes</v>
      </c>
      <c r="AQ70" s="19" t="str">
        <f t="shared" si="200"/>
        <v>Yes</v>
      </c>
      <c r="AR70" s="19" t="str">
        <f t="shared" si="201"/>
        <v>Yes</v>
      </c>
      <c r="AS70" s="19" t="str">
        <f t="shared" si="202"/>
        <v>Yes</v>
      </c>
      <c r="AT70" s="19" t="str">
        <f t="shared" si="203"/>
        <v>Yes</v>
      </c>
      <c r="AU70" s="19" t="str">
        <f t="shared" si="204"/>
        <v>Yes</v>
      </c>
      <c r="AV70" s="19" t="str">
        <f t="shared" si="205"/>
        <v>Yes</v>
      </c>
      <c r="AW70" s="19" t="str">
        <f t="shared" si="206"/>
        <v>Yes</v>
      </c>
      <c r="AX70" s="19" t="str">
        <f t="shared" si="207"/>
        <v>Yes</v>
      </c>
      <c r="AY70" s="19" t="str">
        <f t="shared" si="208"/>
        <v>Yes</v>
      </c>
      <c r="AZ70" s="19" t="str">
        <f t="shared" si="209"/>
        <v>Yes</v>
      </c>
      <c r="BA70" s="19" t="str">
        <f t="shared" si="210"/>
        <v>Yes</v>
      </c>
      <c r="BB70" s="19" t="str">
        <f t="shared" si="211"/>
        <v/>
      </c>
      <c r="BC70" s="19" t="str">
        <f t="shared" si="212"/>
        <v>Yes</v>
      </c>
      <c r="BD70" s="19" t="str">
        <f t="shared" si="213"/>
        <v/>
      </c>
      <c r="BE70" s="19" t="str">
        <f t="shared" si="214"/>
        <v>Yes</v>
      </c>
      <c r="BF70" s="19" t="str">
        <f t="shared" si="215"/>
        <v>Yes</v>
      </c>
      <c r="BG70" s="19" t="str">
        <f t="shared" si="141"/>
        <v>Yes</v>
      </c>
      <c r="BH70" s="19" t="str">
        <f t="shared" si="141"/>
        <v>Yes</v>
      </c>
      <c r="BI70" s="19" t="str">
        <f t="shared" si="142"/>
        <v>Yes</v>
      </c>
      <c r="BJ70" s="19" t="str">
        <f t="shared" si="143"/>
        <v>Yes</v>
      </c>
      <c r="BK70" s="19" t="str">
        <f t="shared" si="144"/>
        <v>Yes</v>
      </c>
      <c r="BL70" s="19" t="str">
        <f t="shared" si="145"/>
        <v>Yes</v>
      </c>
      <c r="BM70" s="19" t="str">
        <f t="shared" si="146"/>
        <v>Yes</v>
      </c>
      <c r="BN70" s="19" t="str">
        <f t="shared" si="147"/>
        <v>Yes</v>
      </c>
      <c r="BO70" s="19" t="str">
        <f t="shared" si="148"/>
        <v>Yes</v>
      </c>
      <c r="BP70" s="19" t="str">
        <f t="shared" si="149"/>
        <v>Yes</v>
      </c>
      <c r="BQ70" s="19" t="str">
        <f t="shared" si="150"/>
        <v>Yes</v>
      </c>
      <c r="BR70" s="19" t="str">
        <f t="shared" si="151"/>
        <v>Yes</v>
      </c>
      <c r="BS70" s="19" t="str">
        <f t="shared" si="152"/>
        <v>Yes</v>
      </c>
      <c r="BT70" s="19" t="str">
        <f t="shared" si="153"/>
        <v>Yes</v>
      </c>
      <c r="BU70" s="19" t="str">
        <f t="shared" si="154"/>
        <v>Yes</v>
      </c>
      <c r="BV70" s="19" t="str">
        <f t="shared" si="155"/>
        <v>Yes</v>
      </c>
      <c r="BW70" s="5" t="s">
        <v>155</v>
      </c>
      <c r="BX70" s="13" t="str">
        <f t="shared" si="156"/>
        <v/>
      </c>
      <c r="BY70" s="13" t="str">
        <f t="shared" si="157"/>
        <v/>
      </c>
      <c r="BZ70" s="13" t="str">
        <f t="shared" si="158"/>
        <v/>
      </c>
      <c r="CA70" s="13" t="str">
        <f t="shared" si="159"/>
        <v/>
      </c>
      <c r="CB70" s="13" t="str">
        <f t="shared" si="160"/>
        <v>Yes</v>
      </c>
      <c r="CC70" s="13" t="str">
        <f t="shared" si="161"/>
        <v/>
      </c>
      <c r="CD70" s="13" t="str">
        <f t="shared" si="162"/>
        <v/>
      </c>
      <c r="CE70" s="13" t="str">
        <f t="shared" si="163"/>
        <v/>
      </c>
      <c r="CF70" s="13" t="str">
        <f t="shared" si="164"/>
        <v>Yes</v>
      </c>
      <c r="CG70" s="13" t="str">
        <f t="shared" si="165"/>
        <v/>
      </c>
      <c r="CH70" s="13" t="str">
        <f t="shared" si="166"/>
        <v>Yes</v>
      </c>
      <c r="CI70" s="13" t="str">
        <f t="shared" si="167"/>
        <v>Yes</v>
      </c>
      <c r="CJ70" s="13" t="str">
        <f t="shared" si="168"/>
        <v/>
      </c>
      <c r="CK70" s="13" t="str">
        <f t="shared" si="169"/>
        <v>Yes</v>
      </c>
      <c r="CL70" s="13" t="str">
        <f t="shared" si="170"/>
        <v/>
      </c>
      <c r="CM70" s="13" t="str">
        <f t="shared" si="171"/>
        <v/>
      </c>
      <c r="CN70" s="13" t="str">
        <f t="shared" si="172"/>
        <v/>
      </c>
      <c r="CO70" s="13" t="str">
        <f t="shared" si="173"/>
        <v>Yes</v>
      </c>
      <c r="CP70" s="13" t="str">
        <f t="shared" si="174"/>
        <v>Yes</v>
      </c>
      <c r="CQ70" s="13" t="str">
        <f t="shared" si="175"/>
        <v>Yes</v>
      </c>
      <c r="CR70" s="13" t="str">
        <f t="shared" si="176"/>
        <v/>
      </c>
      <c r="CS70" s="13" t="str">
        <f t="shared" si="177"/>
        <v/>
      </c>
      <c r="CT70" s="13" t="str">
        <f t="shared" si="178"/>
        <v/>
      </c>
      <c r="CU70" s="13" t="str">
        <f t="shared" si="179"/>
        <v>Yes</v>
      </c>
      <c r="CV70" s="13" t="str">
        <f t="shared" si="180"/>
        <v>Yes</v>
      </c>
      <c r="CW70" s="13" t="str">
        <f t="shared" si="181"/>
        <v>Yes</v>
      </c>
      <c r="CX70" s="13" t="str">
        <f t="shared" si="182"/>
        <v>Yes</v>
      </c>
      <c r="CY70" s="13" t="str">
        <f t="shared" si="183"/>
        <v>Yes</v>
      </c>
    </row>
    <row r="71" spans="1:103" ht="35.700000000000003" customHeight="1" x14ac:dyDescent="0.45">
      <c r="A71" s="4" t="s">
        <v>301</v>
      </c>
      <c r="B71" s="4" t="s">
        <v>578</v>
      </c>
      <c r="C71" s="5" t="s">
        <v>33</v>
      </c>
      <c r="D71" s="8" t="s">
        <v>206</v>
      </c>
      <c r="E71" s="9" t="s">
        <v>207</v>
      </c>
      <c r="F71" s="5" t="s">
        <v>209</v>
      </c>
      <c r="G71" s="9" t="s">
        <v>302</v>
      </c>
      <c r="H71" s="10">
        <v>96</v>
      </c>
      <c r="I71" s="9" t="s">
        <v>301</v>
      </c>
      <c r="J71" s="9" t="s">
        <v>301</v>
      </c>
      <c r="K71" s="13"/>
      <c r="L71" s="13" t="str">
        <f t="shared" si="128"/>
        <v>Yes</v>
      </c>
      <c r="M71" s="13" t="str">
        <f t="shared" si="129"/>
        <v>Yes</v>
      </c>
      <c r="N71" s="13" t="str">
        <f t="shared" si="130"/>
        <v/>
      </c>
      <c r="O71" s="13" t="str">
        <f t="shared" si="131"/>
        <v>Yes</v>
      </c>
      <c r="P71" s="13" t="str">
        <f t="shared" si="132"/>
        <v>Yes</v>
      </c>
      <c r="Q71" s="13" t="str">
        <f t="shared" si="133"/>
        <v>Yes</v>
      </c>
      <c r="R71" s="13" t="str">
        <f t="shared" si="134"/>
        <v>Yes</v>
      </c>
      <c r="S71" s="13" t="str">
        <f t="shared" si="135"/>
        <v>Yes</v>
      </c>
      <c r="T71" s="13" t="str">
        <f t="shared" si="136"/>
        <v>Yes</v>
      </c>
      <c r="U71" s="13" t="str">
        <f t="shared" si="137"/>
        <v>Yes</v>
      </c>
      <c r="V71" s="13" t="str">
        <f t="shared" si="138"/>
        <v>Yes</v>
      </c>
      <c r="W71" s="5" t="s">
        <v>315</v>
      </c>
      <c r="X71" s="5" t="s">
        <v>520</v>
      </c>
      <c r="Y71" s="19" t="str">
        <f t="shared" si="139"/>
        <v>Yes</v>
      </c>
      <c r="Z71" s="19" t="str">
        <f t="shared" si="140"/>
        <v>Yes</v>
      </c>
      <c r="AA71" s="19" t="str">
        <f t="shared" si="184"/>
        <v>Yes</v>
      </c>
      <c r="AB71" s="19" t="str">
        <f t="shared" si="185"/>
        <v>Yes</v>
      </c>
      <c r="AC71" s="19" t="str">
        <f t="shared" si="186"/>
        <v>Yes</v>
      </c>
      <c r="AD71" s="19" t="str">
        <f t="shared" si="187"/>
        <v>Yes</v>
      </c>
      <c r="AE71" s="19" t="str">
        <f t="shared" si="188"/>
        <v>Yes</v>
      </c>
      <c r="AF71" s="19" t="str">
        <f t="shared" si="189"/>
        <v>Yes</v>
      </c>
      <c r="AG71" s="19" t="str">
        <f t="shared" si="190"/>
        <v/>
      </c>
      <c r="AH71" s="19" t="str">
        <f t="shared" si="191"/>
        <v>Yes</v>
      </c>
      <c r="AI71" s="19" t="str">
        <f t="shared" si="192"/>
        <v>Yes</v>
      </c>
      <c r="AJ71" s="19" t="str">
        <f t="shared" si="193"/>
        <v>Yes</v>
      </c>
      <c r="AK71" s="19" t="str">
        <f t="shared" si="194"/>
        <v>Yes</v>
      </c>
      <c r="AL71" s="19" t="str">
        <f t="shared" si="195"/>
        <v>Yes</v>
      </c>
      <c r="AM71" s="19" t="str">
        <f t="shared" si="196"/>
        <v>Yes</v>
      </c>
      <c r="AN71" s="19" t="str">
        <f t="shared" si="197"/>
        <v>Yes</v>
      </c>
      <c r="AO71" s="19" t="str">
        <f t="shared" si="198"/>
        <v>Yes</v>
      </c>
      <c r="AP71" s="19" t="str">
        <f t="shared" si="199"/>
        <v>Yes</v>
      </c>
      <c r="AQ71" s="19" t="str">
        <f t="shared" si="200"/>
        <v>Yes</v>
      </c>
      <c r="AR71" s="19" t="str">
        <f t="shared" si="201"/>
        <v>Yes</v>
      </c>
      <c r="AS71" s="19" t="str">
        <f t="shared" si="202"/>
        <v>Yes</v>
      </c>
      <c r="AT71" s="19" t="str">
        <f t="shared" si="203"/>
        <v>Yes</v>
      </c>
      <c r="AU71" s="19" t="str">
        <f t="shared" si="204"/>
        <v>Yes</v>
      </c>
      <c r="AV71" s="19" t="str">
        <f t="shared" si="205"/>
        <v>Yes</v>
      </c>
      <c r="AW71" s="19" t="str">
        <f t="shared" si="206"/>
        <v>Yes</v>
      </c>
      <c r="AX71" s="19" t="str">
        <f t="shared" si="207"/>
        <v>Yes</v>
      </c>
      <c r="AY71" s="19" t="str">
        <f t="shared" si="208"/>
        <v>Yes</v>
      </c>
      <c r="AZ71" s="19" t="str">
        <f t="shared" si="209"/>
        <v>Yes</v>
      </c>
      <c r="BA71" s="19" t="str">
        <f t="shared" si="210"/>
        <v>Yes</v>
      </c>
      <c r="BB71" s="19" t="str">
        <f t="shared" si="211"/>
        <v>Yes</v>
      </c>
      <c r="BC71" s="19" t="str">
        <f t="shared" si="212"/>
        <v>Yes</v>
      </c>
      <c r="BD71" s="19" t="str">
        <f t="shared" si="213"/>
        <v>Yes</v>
      </c>
      <c r="BE71" s="19" t="str">
        <f t="shared" si="214"/>
        <v>Yes</v>
      </c>
      <c r="BF71" s="19" t="str">
        <f t="shared" si="215"/>
        <v>Yes</v>
      </c>
      <c r="BG71" s="19" t="str">
        <f t="shared" si="141"/>
        <v>Yes</v>
      </c>
      <c r="BH71" s="19" t="str">
        <f t="shared" si="141"/>
        <v>Yes</v>
      </c>
      <c r="BI71" s="19" t="str">
        <f t="shared" si="142"/>
        <v>Yes</v>
      </c>
      <c r="BJ71" s="19" t="str">
        <f t="shared" si="143"/>
        <v>Yes</v>
      </c>
      <c r="BK71" s="19" t="str">
        <f t="shared" si="144"/>
        <v>Yes</v>
      </c>
      <c r="BL71" s="19" t="str">
        <f t="shared" si="145"/>
        <v>Yes</v>
      </c>
      <c r="BM71" s="19" t="str">
        <f t="shared" si="146"/>
        <v>Yes</v>
      </c>
      <c r="BN71" s="19" t="str">
        <f t="shared" si="147"/>
        <v>Yes</v>
      </c>
      <c r="BO71" s="19" t="str">
        <f t="shared" si="148"/>
        <v>Yes</v>
      </c>
      <c r="BP71" s="19" t="str">
        <f t="shared" si="149"/>
        <v>Yes</v>
      </c>
      <c r="BQ71" s="19" t="str">
        <f t="shared" si="150"/>
        <v>Yes</v>
      </c>
      <c r="BR71" s="19" t="str">
        <f t="shared" si="151"/>
        <v>Yes</v>
      </c>
      <c r="BS71" s="19" t="str">
        <f t="shared" si="152"/>
        <v>Yes</v>
      </c>
      <c r="BT71" s="19" t="str">
        <f t="shared" si="153"/>
        <v>Yes</v>
      </c>
      <c r="BU71" s="19" t="str">
        <f t="shared" si="154"/>
        <v>Yes</v>
      </c>
      <c r="BV71" s="19" t="str">
        <f t="shared" si="155"/>
        <v>Yes</v>
      </c>
      <c r="BW71" s="5" t="s">
        <v>208</v>
      </c>
      <c r="BX71" s="13" t="str">
        <f t="shared" si="156"/>
        <v/>
      </c>
      <c r="BY71" s="13" t="str">
        <f t="shared" si="157"/>
        <v/>
      </c>
      <c r="BZ71" s="13" t="str">
        <f t="shared" si="158"/>
        <v/>
      </c>
      <c r="CA71" s="13" t="str">
        <f t="shared" si="159"/>
        <v/>
      </c>
      <c r="CB71" s="13" t="str">
        <f t="shared" si="160"/>
        <v/>
      </c>
      <c r="CC71" s="13" t="str">
        <f t="shared" si="161"/>
        <v/>
      </c>
      <c r="CD71" s="13" t="str">
        <f t="shared" si="162"/>
        <v/>
      </c>
      <c r="CE71" s="13" t="str">
        <f t="shared" si="163"/>
        <v/>
      </c>
      <c r="CF71" s="13" t="str">
        <f t="shared" si="164"/>
        <v>Yes</v>
      </c>
      <c r="CG71" s="13" t="str">
        <f t="shared" si="165"/>
        <v>Yes</v>
      </c>
      <c r="CH71" s="13" t="str">
        <f t="shared" si="166"/>
        <v>Yes</v>
      </c>
      <c r="CI71" s="13" t="str">
        <f t="shared" si="167"/>
        <v/>
      </c>
      <c r="CJ71" s="13" t="str">
        <f t="shared" si="168"/>
        <v/>
      </c>
      <c r="CK71" s="13" t="str">
        <f t="shared" si="169"/>
        <v/>
      </c>
      <c r="CL71" s="13" t="str">
        <f t="shared" si="170"/>
        <v/>
      </c>
      <c r="CM71" s="13" t="str">
        <f t="shared" si="171"/>
        <v/>
      </c>
      <c r="CN71" s="13" t="str">
        <f t="shared" si="172"/>
        <v/>
      </c>
      <c r="CO71" s="13" t="str">
        <f t="shared" si="173"/>
        <v/>
      </c>
      <c r="CP71" s="13" t="str">
        <f t="shared" si="174"/>
        <v/>
      </c>
      <c r="CQ71" s="13" t="str">
        <f t="shared" si="175"/>
        <v/>
      </c>
      <c r="CR71" s="13" t="str">
        <f t="shared" si="176"/>
        <v/>
      </c>
      <c r="CS71" s="13" t="str">
        <f t="shared" si="177"/>
        <v/>
      </c>
      <c r="CT71" s="13" t="str">
        <f t="shared" si="178"/>
        <v/>
      </c>
      <c r="CU71" s="13" t="str">
        <f t="shared" si="179"/>
        <v>Yes</v>
      </c>
      <c r="CV71" s="13" t="str">
        <f t="shared" si="180"/>
        <v>Yes</v>
      </c>
      <c r="CW71" s="13" t="str">
        <f t="shared" si="181"/>
        <v/>
      </c>
      <c r="CX71" s="13" t="str">
        <f t="shared" si="182"/>
        <v>Yes</v>
      </c>
      <c r="CY71" s="13" t="str">
        <f t="shared" si="183"/>
        <v>Yes</v>
      </c>
    </row>
    <row r="72" spans="1:103" ht="35.700000000000003" customHeight="1" x14ac:dyDescent="0.45">
      <c r="A72" s="4" t="s">
        <v>552</v>
      </c>
      <c r="B72" s="4" t="s">
        <v>29</v>
      </c>
      <c r="C72" s="5" t="s">
        <v>30</v>
      </c>
      <c r="D72" s="8" t="s">
        <v>213</v>
      </c>
      <c r="E72" s="9" t="s">
        <v>28</v>
      </c>
      <c r="F72" s="5" t="s">
        <v>275</v>
      </c>
      <c r="G72" s="5" t="s">
        <v>396</v>
      </c>
      <c r="H72" s="10">
        <v>96</v>
      </c>
      <c r="I72" s="9" t="s">
        <v>301</v>
      </c>
      <c r="J72" s="9" t="s">
        <v>301</v>
      </c>
      <c r="K72" s="13"/>
      <c r="L72" s="13" t="str">
        <f t="shared" si="128"/>
        <v>Yes</v>
      </c>
      <c r="M72" s="13" t="str">
        <f t="shared" si="129"/>
        <v>Yes</v>
      </c>
      <c r="N72" s="13" t="str">
        <f t="shared" si="130"/>
        <v/>
      </c>
      <c r="O72" s="13" t="str">
        <f t="shared" si="131"/>
        <v>Yes</v>
      </c>
      <c r="P72" s="13" t="str">
        <f t="shared" si="132"/>
        <v>Yes</v>
      </c>
      <c r="Q72" s="13" t="str">
        <f t="shared" si="133"/>
        <v>Yes</v>
      </c>
      <c r="R72" s="13" t="str">
        <f t="shared" si="134"/>
        <v>Yes</v>
      </c>
      <c r="S72" s="13" t="str">
        <f t="shared" si="135"/>
        <v>Yes</v>
      </c>
      <c r="T72" s="13" t="str">
        <f t="shared" si="136"/>
        <v>Yes</v>
      </c>
      <c r="U72" s="13" t="str">
        <f t="shared" si="137"/>
        <v>Yes</v>
      </c>
      <c r="V72" s="13" t="str">
        <f t="shared" si="138"/>
        <v/>
      </c>
      <c r="W72" s="5" t="s">
        <v>395</v>
      </c>
      <c r="X72" s="5" t="s">
        <v>538</v>
      </c>
      <c r="Y72" s="19" t="str">
        <f t="shared" si="139"/>
        <v/>
      </c>
      <c r="Z72" s="19" t="str">
        <f t="shared" si="140"/>
        <v>Yes</v>
      </c>
      <c r="AA72" s="19" t="str">
        <f t="shared" si="184"/>
        <v>Yes</v>
      </c>
      <c r="AB72" s="19" t="str">
        <f t="shared" si="185"/>
        <v>Yes</v>
      </c>
      <c r="AC72" s="19" t="str">
        <f t="shared" si="186"/>
        <v>Yes</v>
      </c>
      <c r="AD72" s="19" t="str">
        <f t="shared" si="187"/>
        <v>Yes</v>
      </c>
      <c r="AE72" s="19" t="str">
        <f t="shared" si="188"/>
        <v>Yes</v>
      </c>
      <c r="AF72" s="19" t="str">
        <f t="shared" si="189"/>
        <v>Yes</v>
      </c>
      <c r="AG72" s="19" t="str">
        <f t="shared" si="190"/>
        <v/>
      </c>
      <c r="AH72" s="19" t="str">
        <f t="shared" si="191"/>
        <v>Yes</v>
      </c>
      <c r="AI72" s="19" t="str">
        <f t="shared" si="192"/>
        <v>Yes</v>
      </c>
      <c r="AJ72" s="19" t="str">
        <f t="shared" si="193"/>
        <v>Yes</v>
      </c>
      <c r="AK72" s="19" t="str">
        <f t="shared" si="194"/>
        <v>Yes</v>
      </c>
      <c r="AL72" s="19" t="str">
        <f t="shared" si="195"/>
        <v>Yes</v>
      </c>
      <c r="AM72" s="19" t="str">
        <f t="shared" si="196"/>
        <v>Yes</v>
      </c>
      <c r="AN72" s="19" t="str">
        <f t="shared" si="197"/>
        <v>Yes</v>
      </c>
      <c r="AO72" s="19" t="str">
        <f t="shared" si="198"/>
        <v>Yes</v>
      </c>
      <c r="AP72" s="19" t="str">
        <f t="shared" si="199"/>
        <v>Yes</v>
      </c>
      <c r="AQ72" s="19" t="str">
        <f t="shared" si="200"/>
        <v>Yes</v>
      </c>
      <c r="AR72" s="19" t="str">
        <f t="shared" si="201"/>
        <v>Yes</v>
      </c>
      <c r="AS72" s="19" t="str">
        <f t="shared" si="202"/>
        <v/>
      </c>
      <c r="AT72" s="19" t="str">
        <f t="shared" si="203"/>
        <v>Yes</v>
      </c>
      <c r="AU72" s="19" t="str">
        <f t="shared" si="204"/>
        <v>Yes</v>
      </c>
      <c r="AV72" s="19" t="str">
        <f t="shared" si="205"/>
        <v>Yes</v>
      </c>
      <c r="AW72" s="19" t="str">
        <f t="shared" si="206"/>
        <v>Yes</v>
      </c>
      <c r="AX72" s="19" t="str">
        <f t="shared" si="207"/>
        <v>Yes</v>
      </c>
      <c r="AY72" s="19" t="str">
        <f t="shared" si="208"/>
        <v>Yes</v>
      </c>
      <c r="AZ72" s="19" t="str">
        <f t="shared" si="209"/>
        <v>Yes</v>
      </c>
      <c r="BA72" s="19" t="str">
        <f t="shared" si="210"/>
        <v>Yes</v>
      </c>
      <c r="BB72" s="19" t="str">
        <f t="shared" si="211"/>
        <v/>
      </c>
      <c r="BC72" s="19" t="str">
        <f t="shared" si="212"/>
        <v/>
      </c>
      <c r="BD72" s="19" t="str">
        <f t="shared" si="213"/>
        <v/>
      </c>
      <c r="BE72" s="19" t="str">
        <f t="shared" si="214"/>
        <v>Yes</v>
      </c>
      <c r="BF72" s="19" t="str">
        <f t="shared" si="215"/>
        <v>Yes</v>
      </c>
      <c r="BG72" s="19" t="str">
        <f t="shared" si="141"/>
        <v/>
      </c>
      <c r="BH72" s="19" t="str">
        <f t="shared" si="141"/>
        <v/>
      </c>
      <c r="BI72" s="19" t="str">
        <f t="shared" si="142"/>
        <v>Yes</v>
      </c>
      <c r="BJ72" s="19" t="str">
        <f t="shared" si="143"/>
        <v>Yes</v>
      </c>
      <c r="BK72" s="19" t="str">
        <f t="shared" si="144"/>
        <v>Yes</v>
      </c>
      <c r="BL72" s="19" t="str">
        <f t="shared" si="145"/>
        <v>Yes</v>
      </c>
      <c r="BM72" s="19" t="str">
        <f t="shared" si="146"/>
        <v>Yes</v>
      </c>
      <c r="BN72" s="19" t="str">
        <f t="shared" si="147"/>
        <v>Yes</v>
      </c>
      <c r="BO72" s="19" t="str">
        <f t="shared" si="148"/>
        <v>Yes</v>
      </c>
      <c r="BP72" s="19" t="str">
        <f t="shared" si="149"/>
        <v/>
      </c>
      <c r="BQ72" s="19" t="str">
        <f t="shared" si="150"/>
        <v>Yes</v>
      </c>
      <c r="BR72" s="19" t="str">
        <f t="shared" si="151"/>
        <v>Yes</v>
      </c>
      <c r="BS72" s="19" t="str">
        <f t="shared" si="152"/>
        <v>Yes</v>
      </c>
      <c r="BT72" s="19" t="str">
        <f t="shared" si="153"/>
        <v>Yes</v>
      </c>
      <c r="BU72" s="19" t="str">
        <f t="shared" si="154"/>
        <v/>
      </c>
      <c r="BV72" s="19" t="str">
        <f t="shared" si="155"/>
        <v>Yes</v>
      </c>
      <c r="BW72" s="5" t="s">
        <v>155</v>
      </c>
      <c r="BX72" s="13" t="str">
        <f t="shared" si="156"/>
        <v/>
      </c>
      <c r="BY72" s="13" t="str">
        <f t="shared" si="157"/>
        <v/>
      </c>
      <c r="BZ72" s="13" t="str">
        <f t="shared" si="158"/>
        <v/>
      </c>
      <c r="CA72" s="13" t="str">
        <f t="shared" si="159"/>
        <v/>
      </c>
      <c r="CB72" s="13" t="str">
        <f t="shared" si="160"/>
        <v>Yes</v>
      </c>
      <c r="CC72" s="13" t="str">
        <f t="shared" si="161"/>
        <v/>
      </c>
      <c r="CD72" s="13" t="str">
        <f t="shared" si="162"/>
        <v/>
      </c>
      <c r="CE72" s="13" t="str">
        <f t="shared" si="163"/>
        <v/>
      </c>
      <c r="CF72" s="13" t="str">
        <f t="shared" si="164"/>
        <v>Yes</v>
      </c>
      <c r="CG72" s="13" t="str">
        <f t="shared" si="165"/>
        <v/>
      </c>
      <c r="CH72" s="13" t="str">
        <f t="shared" si="166"/>
        <v>Yes</v>
      </c>
      <c r="CI72" s="13" t="str">
        <f t="shared" si="167"/>
        <v>Yes</v>
      </c>
      <c r="CJ72" s="13" t="str">
        <f t="shared" si="168"/>
        <v/>
      </c>
      <c r="CK72" s="13" t="str">
        <f t="shared" si="169"/>
        <v>Yes</v>
      </c>
      <c r="CL72" s="13" t="str">
        <f t="shared" si="170"/>
        <v/>
      </c>
      <c r="CM72" s="13" t="str">
        <f t="shared" si="171"/>
        <v/>
      </c>
      <c r="CN72" s="13" t="str">
        <f t="shared" si="172"/>
        <v/>
      </c>
      <c r="CO72" s="13" t="str">
        <f t="shared" si="173"/>
        <v>Yes</v>
      </c>
      <c r="CP72" s="13" t="str">
        <f t="shared" si="174"/>
        <v>Yes</v>
      </c>
      <c r="CQ72" s="13" t="str">
        <f t="shared" si="175"/>
        <v>Yes</v>
      </c>
      <c r="CR72" s="13" t="str">
        <f t="shared" si="176"/>
        <v/>
      </c>
      <c r="CS72" s="13" t="str">
        <f t="shared" si="177"/>
        <v/>
      </c>
      <c r="CT72" s="13" t="str">
        <f t="shared" si="178"/>
        <v/>
      </c>
      <c r="CU72" s="13" t="str">
        <f t="shared" si="179"/>
        <v>Yes</v>
      </c>
      <c r="CV72" s="13" t="str">
        <f t="shared" si="180"/>
        <v>Yes</v>
      </c>
      <c r="CW72" s="13" t="str">
        <f t="shared" si="181"/>
        <v>Yes</v>
      </c>
      <c r="CX72" s="13" t="str">
        <f t="shared" si="182"/>
        <v>Yes</v>
      </c>
      <c r="CY72" s="13" t="str">
        <f t="shared" si="183"/>
        <v>Yes</v>
      </c>
    </row>
    <row r="73" spans="1:103" ht="35.700000000000003" customHeight="1" x14ac:dyDescent="0.45">
      <c r="A73" s="4" t="s">
        <v>554</v>
      </c>
      <c r="B73" s="4" t="s">
        <v>12</v>
      </c>
      <c r="C73" s="5" t="s">
        <v>397</v>
      </c>
      <c r="D73" s="8" t="s">
        <v>224</v>
      </c>
      <c r="E73" s="10">
        <v>90882</v>
      </c>
      <c r="F73" s="5" t="s">
        <v>275</v>
      </c>
      <c r="G73" s="9" t="s">
        <v>302</v>
      </c>
      <c r="H73" s="10">
        <v>1</v>
      </c>
      <c r="I73" s="5" t="s">
        <v>398</v>
      </c>
      <c r="J73" s="9" t="s">
        <v>301</v>
      </c>
      <c r="K73" s="13"/>
      <c r="L73" s="13" t="str">
        <f t="shared" si="128"/>
        <v>Yes</v>
      </c>
      <c r="M73" s="13" t="str">
        <f t="shared" si="129"/>
        <v>Yes</v>
      </c>
      <c r="N73" s="13" t="str">
        <f t="shared" si="130"/>
        <v/>
      </c>
      <c r="O73" s="13" t="str">
        <f t="shared" si="131"/>
        <v>Yes</v>
      </c>
      <c r="P73" s="13" t="str">
        <f t="shared" si="132"/>
        <v>Yes</v>
      </c>
      <c r="Q73" s="13" t="str">
        <f t="shared" si="133"/>
        <v>Yes</v>
      </c>
      <c r="R73" s="13" t="str">
        <f t="shared" si="134"/>
        <v>Yes</v>
      </c>
      <c r="S73" s="13" t="str">
        <f t="shared" si="135"/>
        <v>Yes</v>
      </c>
      <c r="T73" s="13" t="str">
        <f t="shared" si="136"/>
        <v>Yes</v>
      </c>
      <c r="U73" s="13" t="str">
        <f t="shared" si="137"/>
        <v>Yes</v>
      </c>
      <c r="V73" s="13" t="str">
        <f t="shared" si="138"/>
        <v/>
      </c>
      <c r="W73" s="5" t="s">
        <v>384</v>
      </c>
      <c r="X73" s="5" t="s">
        <v>524</v>
      </c>
      <c r="Y73" s="19" t="str">
        <f t="shared" si="139"/>
        <v>Yes</v>
      </c>
      <c r="Z73" s="19" t="str">
        <f t="shared" si="140"/>
        <v/>
      </c>
      <c r="AA73" s="19" t="str">
        <f t="shared" si="184"/>
        <v>Yes</v>
      </c>
      <c r="AB73" s="19" t="str">
        <f t="shared" si="185"/>
        <v>Yes</v>
      </c>
      <c r="AC73" s="19" t="str">
        <f t="shared" si="186"/>
        <v>Yes</v>
      </c>
      <c r="AD73" s="19" t="str">
        <f t="shared" si="187"/>
        <v>Yes</v>
      </c>
      <c r="AE73" s="19" t="str">
        <f t="shared" si="188"/>
        <v>Yes</v>
      </c>
      <c r="AF73" s="19" t="str">
        <f t="shared" si="189"/>
        <v>Yes</v>
      </c>
      <c r="AG73" s="19" t="str">
        <f t="shared" si="190"/>
        <v/>
      </c>
      <c r="AH73" s="19" t="str">
        <f t="shared" si="191"/>
        <v/>
      </c>
      <c r="AI73" s="19" t="str">
        <f t="shared" si="192"/>
        <v>Yes</v>
      </c>
      <c r="AJ73" s="19" t="str">
        <f t="shared" si="193"/>
        <v>Yes</v>
      </c>
      <c r="AK73" s="19" t="str">
        <f t="shared" si="194"/>
        <v>Yes</v>
      </c>
      <c r="AL73" s="19" t="str">
        <f t="shared" si="195"/>
        <v>Yes</v>
      </c>
      <c r="AM73" s="19" t="str">
        <f t="shared" si="196"/>
        <v>Yes</v>
      </c>
      <c r="AN73" s="19" t="str">
        <f t="shared" si="197"/>
        <v>Yes</v>
      </c>
      <c r="AO73" s="19" t="str">
        <f t="shared" si="198"/>
        <v>Yes</v>
      </c>
      <c r="AP73" s="19" t="str">
        <f t="shared" si="199"/>
        <v>Yes</v>
      </c>
      <c r="AQ73" s="19" t="str">
        <f t="shared" si="200"/>
        <v>Yes</v>
      </c>
      <c r="AR73" s="19" t="str">
        <f t="shared" si="201"/>
        <v>Yes</v>
      </c>
      <c r="AS73" s="19" t="str">
        <f t="shared" si="202"/>
        <v>Yes</v>
      </c>
      <c r="AT73" s="19" t="str">
        <f t="shared" si="203"/>
        <v>Yes</v>
      </c>
      <c r="AU73" s="19" t="str">
        <f t="shared" si="204"/>
        <v>Yes</v>
      </c>
      <c r="AV73" s="19" t="str">
        <f t="shared" si="205"/>
        <v>Yes</v>
      </c>
      <c r="AW73" s="19" t="str">
        <f t="shared" si="206"/>
        <v>Yes</v>
      </c>
      <c r="AX73" s="19" t="str">
        <f t="shared" si="207"/>
        <v>Yes</v>
      </c>
      <c r="AY73" s="19" t="str">
        <f t="shared" si="208"/>
        <v>Yes</v>
      </c>
      <c r="AZ73" s="19" t="str">
        <f t="shared" si="209"/>
        <v>Yes</v>
      </c>
      <c r="BA73" s="19" t="str">
        <f t="shared" si="210"/>
        <v>Yes</v>
      </c>
      <c r="BB73" s="19" t="str">
        <f t="shared" si="211"/>
        <v>Yes</v>
      </c>
      <c r="BC73" s="19" t="str">
        <f t="shared" si="212"/>
        <v>Yes</v>
      </c>
      <c r="BD73" s="19" t="str">
        <f t="shared" si="213"/>
        <v>Yes</v>
      </c>
      <c r="BE73" s="19" t="str">
        <f t="shared" si="214"/>
        <v>Yes</v>
      </c>
      <c r="BF73" s="19" t="str">
        <f t="shared" si="215"/>
        <v>Yes</v>
      </c>
      <c r="BG73" s="19" t="str">
        <f t="shared" si="141"/>
        <v>Yes</v>
      </c>
      <c r="BH73" s="19" t="str">
        <f t="shared" si="141"/>
        <v>Yes</v>
      </c>
      <c r="BI73" s="19" t="str">
        <f t="shared" si="142"/>
        <v>Yes</v>
      </c>
      <c r="BJ73" s="19" t="str">
        <f t="shared" si="143"/>
        <v>Yes</v>
      </c>
      <c r="BK73" s="19" t="str">
        <f t="shared" si="144"/>
        <v>Yes</v>
      </c>
      <c r="BL73" s="19" t="str">
        <f t="shared" si="145"/>
        <v>Yes</v>
      </c>
      <c r="BM73" s="19" t="str">
        <f t="shared" si="146"/>
        <v>Yes</v>
      </c>
      <c r="BN73" s="19" t="str">
        <f t="shared" si="147"/>
        <v>Yes</v>
      </c>
      <c r="BO73" s="19" t="str">
        <f t="shared" si="148"/>
        <v>Yes</v>
      </c>
      <c r="BP73" s="19" t="str">
        <f t="shared" si="149"/>
        <v>Yes</v>
      </c>
      <c r="BQ73" s="19" t="str">
        <f t="shared" si="150"/>
        <v>Yes</v>
      </c>
      <c r="BR73" s="19" t="str">
        <f t="shared" si="151"/>
        <v>Yes</v>
      </c>
      <c r="BS73" s="19" t="str">
        <f t="shared" si="152"/>
        <v>Yes</v>
      </c>
      <c r="BT73" s="19" t="str">
        <f t="shared" si="153"/>
        <v>Yes</v>
      </c>
      <c r="BU73" s="19" t="str">
        <f t="shared" si="154"/>
        <v>Yes</v>
      </c>
      <c r="BV73" s="19" t="str">
        <f t="shared" si="155"/>
        <v>Yes</v>
      </c>
      <c r="BW73" s="5" t="s">
        <v>225</v>
      </c>
      <c r="BX73" s="13" t="str">
        <f t="shared" si="156"/>
        <v/>
      </c>
      <c r="BY73" s="13" t="str">
        <f t="shared" si="157"/>
        <v>Yes</v>
      </c>
      <c r="BZ73" s="13" t="str">
        <f t="shared" si="158"/>
        <v/>
      </c>
      <c r="CA73" s="13" t="str">
        <f t="shared" si="159"/>
        <v/>
      </c>
      <c r="CB73" s="13" t="str">
        <f t="shared" si="160"/>
        <v>Yes</v>
      </c>
      <c r="CC73" s="13" t="str">
        <f t="shared" si="161"/>
        <v/>
      </c>
      <c r="CD73" s="13" t="str">
        <f t="shared" si="162"/>
        <v/>
      </c>
      <c r="CE73" s="13" t="str">
        <f t="shared" si="163"/>
        <v/>
      </c>
      <c r="CF73" s="13" t="str">
        <f t="shared" si="164"/>
        <v>Yes</v>
      </c>
      <c r="CG73" s="13" t="str">
        <f t="shared" si="165"/>
        <v/>
      </c>
      <c r="CH73" s="13" t="str">
        <f t="shared" si="166"/>
        <v/>
      </c>
      <c r="CI73" s="13" t="str">
        <f t="shared" si="167"/>
        <v>Yes</v>
      </c>
      <c r="CJ73" s="13" t="str">
        <f t="shared" si="168"/>
        <v/>
      </c>
      <c r="CK73" s="13" t="str">
        <f t="shared" si="169"/>
        <v/>
      </c>
      <c r="CL73" s="13" t="str">
        <f t="shared" si="170"/>
        <v>Yes</v>
      </c>
      <c r="CM73" s="13" t="str">
        <f t="shared" si="171"/>
        <v>Yes</v>
      </c>
      <c r="CN73" s="13" t="str">
        <f t="shared" si="172"/>
        <v>Yes</v>
      </c>
      <c r="CO73" s="13" t="str">
        <f t="shared" si="173"/>
        <v>Yes</v>
      </c>
      <c r="CP73" s="13" t="str">
        <f t="shared" si="174"/>
        <v>Yes</v>
      </c>
      <c r="CQ73" s="13" t="str">
        <f t="shared" si="175"/>
        <v>Yes</v>
      </c>
      <c r="CR73" s="13" t="str">
        <f t="shared" si="176"/>
        <v/>
      </c>
      <c r="CS73" s="13" t="str">
        <f t="shared" si="177"/>
        <v/>
      </c>
      <c r="CT73" s="13" t="str">
        <f t="shared" si="178"/>
        <v/>
      </c>
      <c r="CU73" s="13" t="str">
        <f t="shared" si="179"/>
        <v>Yes</v>
      </c>
      <c r="CV73" s="13" t="str">
        <f t="shared" si="180"/>
        <v>Yes</v>
      </c>
      <c r="CW73" s="13" t="str">
        <f t="shared" si="181"/>
        <v>Yes</v>
      </c>
      <c r="CX73" s="13" t="str">
        <f t="shared" si="182"/>
        <v/>
      </c>
      <c r="CY73" s="13" t="str">
        <f t="shared" si="183"/>
        <v>Yes</v>
      </c>
    </row>
    <row r="74" spans="1:103" ht="35.700000000000003" customHeight="1" x14ac:dyDescent="0.45">
      <c r="A74" s="4" t="s">
        <v>581</v>
      </c>
      <c r="B74" s="4" t="s">
        <v>12</v>
      </c>
      <c r="C74" s="5" t="s">
        <v>397</v>
      </c>
      <c r="D74" s="8" t="s">
        <v>285</v>
      </c>
      <c r="E74" s="10">
        <v>90889</v>
      </c>
      <c r="F74" s="5" t="s">
        <v>286</v>
      </c>
      <c r="G74" s="9" t="s">
        <v>307</v>
      </c>
      <c r="H74" s="10">
        <v>1</v>
      </c>
      <c r="I74" s="5" t="s">
        <v>398</v>
      </c>
      <c r="J74" s="9" t="s">
        <v>301</v>
      </c>
      <c r="K74" s="13"/>
      <c r="L74" s="13" t="str">
        <f t="shared" si="128"/>
        <v>Yes</v>
      </c>
      <c r="M74" s="13" t="str">
        <f t="shared" si="129"/>
        <v>Yes</v>
      </c>
      <c r="N74" s="13" t="str">
        <f t="shared" si="130"/>
        <v/>
      </c>
      <c r="O74" s="13" t="str">
        <f t="shared" si="131"/>
        <v>Yes</v>
      </c>
      <c r="P74" s="13" t="str">
        <f t="shared" si="132"/>
        <v>Yes</v>
      </c>
      <c r="Q74" s="13" t="str">
        <f t="shared" si="133"/>
        <v>Yes</v>
      </c>
      <c r="R74" s="13" t="str">
        <f t="shared" si="134"/>
        <v>Yes</v>
      </c>
      <c r="S74" s="13" t="str">
        <f t="shared" si="135"/>
        <v>Yes</v>
      </c>
      <c r="T74" s="13" t="str">
        <f t="shared" si="136"/>
        <v>Yes</v>
      </c>
      <c r="U74" s="13" t="str">
        <f t="shared" si="137"/>
        <v/>
      </c>
      <c r="V74" s="13" t="str">
        <f t="shared" si="138"/>
        <v/>
      </c>
      <c r="W74" s="5" t="s">
        <v>399</v>
      </c>
      <c r="X74" s="5" t="s">
        <v>524</v>
      </c>
      <c r="Y74" s="19" t="str">
        <f t="shared" si="139"/>
        <v>Yes</v>
      </c>
      <c r="Z74" s="19" t="str">
        <f t="shared" si="140"/>
        <v/>
      </c>
      <c r="AA74" s="19" t="str">
        <f t="shared" si="184"/>
        <v>Yes</v>
      </c>
      <c r="AB74" s="19" t="str">
        <f t="shared" si="185"/>
        <v>Yes</v>
      </c>
      <c r="AC74" s="19" t="str">
        <f t="shared" si="186"/>
        <v>Yes</v>
      </c>
      <c r="AD74" s="19" t="str">
        <f t="shared" si="187"/>
        <v>Yes</v>
      </c>
      <c r="AE74" s="19" t="str">
        <f t="shared" si="188"/>
        <v>Yes</v>
      </c>
      <c r="AF74" s="19" t="str">
        <f t="shared" si="189"/>
        <v>Yes</v>
      </c>
      <c r="AG74" s="19" t="str">
        <f t="shared" si="190"/>
        <v/>
      </c>
      <c r="AH74" s="19" t="str">
        <f t="shared" si="191"/>
        <v/>
      </c>
      <c r="AI74" s="19" t="str">
        <f t="shared" si="192"/>
        <v>Yes</v>
      </c>
      <c r="AJ74" s="19" t="str">
        <f t="shared" si="193"/>
        <v>Yes</v>
      </c>
      <c r="AK74" s="19" t="str">
        <f t="shared" si="194"/>
        <v>Yes</v>
      </c>
      <c r="AL74" s="19" t="str">
        <f t="shared" si="195"/>
        <v>Yes</v>
      </c>
      <c r="AM74" s="19" t="str">
        <f t="shared" si="196"/>
        <v>Yes</v>
      </c>
      <c r="AN74" s="19" t="str">
        <f t="shared" si="197"/>
        <v>Yes</v>
      </c>
      <c r="AO74" s="19" t="str">
        <f t="shared" si="198"/>
        <v>Yes</v>
      </c>
      <c r="AP74" s="19" t="str">
        <f t="shared" si="199"/>
        <v>Yes</v>
      </c>
      <c r="AQ74" s="19" t="str">
        <f t="shared" si="200"/>
        <v>Yes</v>
      </c>
      <c r="AR74" s="19" t="str">
        <f t="shared" si="201"/>
        <v>Yes</v>
      </c>
      <c r="AS74" s="19" t="str">
        <f t="shared" si="202"/>
        <v>Yes</v>
      </c>
      <c r="AT74" s="19" t="str">
        <f t="shared" si="203"/>
        <v>Yes</v>
      </c>
      <c r="AU74" s="19" t="str">
        <f t="shared" si="204"/>
        <v>Yes</v>
      </c>
      <c r="AV74" s="19" t="str">
        <f t="shared" si="205"/>
        <v>Yes</v>
      </c>
      <c r="AW74" s="19" t="str">
        <f t="shared" si="206"/>
        <v>Yes</v>
      </c>
      <c r="AX74" s="19" t="str">
        <f t="shared" si="207"/>
        <v>Yes</v>
      </c>
      <c r="AY74" s="19" t="str">
        <f t="shared" si="208"/>
        <v>Yes</v>
      </c>
      <c r="AZ74" s="19" t="str">
        <f t="shared" si="209"/>
        <v>Yes</v>
      </c>
      <c r="BA74" s="19" t="str">
        <f t="shared" si="210"/>
        <v>Yes</v>
      </c>
      <c r="BB74" s="19" t="str">
        <f t="shared" si="211"/>
        <v>Yes</v>
      </c>
      <c r="BC74" s="19" t="str">
        <f t="shared" si="212"/>
        <v>Yes</v>
      </c>
      <c r="BD74" s="19" t="str">
        <f t="shared" si="213"/>
        <v>Yes</v>
      </c>
      <c r="BE74" s="19" t="str">
        <f t="shared" si="214"/>
        <v>Yes</v>
      </c>
      <c r="BF74" s="19" t="str">
        <f t="shared" si="215"/>
        <v>Yes</v>
      </c>
      <c r="BG74" s="19" t="str">
        <f t="shared" si="141"/>
        <v>Yes</v>
      </c>
      <c r="BH74" s="19" t="str">
        <f t="shared" si="141"/>
        <v>Yes</v>
      </c>
      <c r="BI74" s="19" t="str">
        <f t="shared" si="142"/>
        <v>Yes</v>
      </c>
      <c r="BJ74" s="19" t="str">
        <f t="shared" si="143"/>
        <v>Yes</v>
      </c>
      <c r="BK74" s="19" t="str">
        <f t="shared" si="144"/>
        <v>Yes</v>
      </c>
      <c r="BL74" s="19" t="str">
        <f t="shared" si="145"/>
        <v>Yes</v>
      </c>
      <c r="BM74" s="19" t="str">
        <f t="shared" si="146"/>
        <v>Yes</v>
      </c>
      <c r="BN74" s="19" t="str">
        <f t="shared" si="147"/>
        <v>Yes</v>
      </c>
      <c r="BO74" s="19" t="str">
        <f t="shared" si="148"/>
        <v>Yes</v>
      </c>
      <c r="BP74" s="19" t="str">
        <f t="shared" si="149"/>
        <v>Yes</v>
      </c>
      <c r="BQ74" s="19" t="str">
        <f t="shared" si="150"/>
        <v>Yes</v>
      </c>
      <c r="BR74" s="19" t="str">
        <f t="shared" si="151"/>
        <v>Yes</v>
      </c>
      <c r="BS74" s="19" t="str">
        <f t="shared" si="152"/>
        <v>Yes</v>
      </c>
      <c r="BT74" s="19" t="str">
        <f t="shared" si="153"/>
        <v>Yes</v>
      </c>
      <c r="BU74" s="19" t="str">
        <f t="shared" si="154"/>
        <v>Yes</v>
      </c>
      <c r="BV74" s="19" t="str">
        <f t="shared" si="155"/>
        <v>Yes</v>
      </c>
      <c r="BW74" s="5" t="s">
        <v>225</v>
      </c>
      <c r="BX74" s="13" t="str">
        <f t="shared" si="156"/>
        <v/>
      </c>
      <c r="BY74" s="13" t="str">
        <f t="shared" si="157"/>
        <v>Yes</v>
      </c>
      <c r="BZ74" s="13" t="str">
        <f t="shared" si="158"/>
        <v/>
      </c>
      <c r="CA74" s="13" t="str">
        <f t="shared" si="159"/>
        <v/>
      </c>
      <c r="CB74" s="13" t="str">
        <f t="shared" si="160"/>
        <v>Yes</v>
      </c>
      <c r="CC74" s="13" t="str">
        <f t="shared" si="161"/>
        <v/>
      </c>
      <c r="CD74" s="13" t="str">
        <f t="shared" si="162"/>
        <v/>
      </c>
      <c r="CE74" s="13" t="str">
        <f t="shared" si="163"/>
        <v/>
      </c>
      <c r="CF74" s="13" t="str">
        <f t="shared" si="164"/>
        <v>Yes</v>
      </c>
      <c r="CG74" s="13" t="str">
        <f t="shared" si="165"/>
        <v/>
      </c>
      <c r="CH74" s="13" t="str">
        <f t="shared" si="166"/>
        <v/>
      </c>
      <c r="CI74" s="13" t="str">
        <f t="shared" si="167"/>
        <v>Yes</v>
      </c>
      <c r="CJ74" s="13" t="str">
        <f t="shared" si="168"/>
        <v/>
      </c>
      <c r="CK74" s="13" t="str">
        <f t="shared" si="169"/>
        <v/>
      </c>
      <c r="CL74" s="13" t="str">
        <f t="shared" si="170"/>
        <v>Yes</v>
      </c>
      <c r="CM74" s="13" t="str">
        <f t="shared" si="171"/>
        <v>Yes</v>
      </c>
      <c r="CN74" s="13" t="str">
        <f t="shared" si="172"/>
        <v>Yes</v>
      </c>
      <c r="CO74" s="13" t="str">
        <f t="shared" si="173"/>
        <v>Yes</v>
      </c>
      <c r="CP74" s="13" t="str">
        <f t="shared" si="174"/>
        <v>Yes</v>
      </c>
      <c r="CQ74" s="13" t="str">
        <f t="shared" si="175"/>
        <v>Yes</v>
      </c>
      <c r="CR74" s="13" t="str">
        <f t="shared" si="176"/>
        <v/>
      </c>
      <c r="CS74" s="13" t="str">
        <f t="shared" si="177"/>
        <v/>
      </c>
      <c r="CT74" s="13" t="str">
        <f t="shared" si="178"/>
        <v/>
      </c>
      <c r="CU74" s="13" t="str">
        <f t="shared" si="179"/>
        <v>Yes</v>
      </c>
      <c r="CV74" s="13" t="str">
        <f t="shared" si="180"/>
        <v>Yes</v>
      </c>
      <c r="CW74" s="13" t="str">
        <f t="shared" si="181"/>
        <v>Yes</v>
      </c>
      <c r="CX74" s="13" t="str">
        <f t="shared" si="182"/>
        <v/>
      </c>
      <c r="CY74" s="13" t="str">
        <f t="shared" si="183"/>
        <v>Yes</v>
      </c>
    </row>
    <row r="75" spans="1:103" ht="35.700000000000003" customHeight="1" x14ac:dyDescent="0.45">
      <c r="A75" s="4" t="s">
        <v>582</v>
      </c>
      <c r="B75" s="4" t="s">
        <v>32</v>
      </c>
      <c r="C75" s="5" t="s">
        <v>397</v>
      </c>
      <c r="D75" s="8" t="s">
        <v>228</v>
      </c>
      <c r="E75" s="10">
        <v>96160</v>
      </c>
      <c r="F75" s="5" t="s">
        <v>286</v>
      </c>
      <c r="G75" s="9" t="s">
        <v>307</v>
      </c>
      <c r="H75" s="10">
        <v>1</v>
      </c>
      <c r="I75" s="5" t="s">
        <v>398</v>
      </c>
      <c r="J75" s="9" t="s">
        <v>301</v>
      </c>
      <c r="K75" s="13"/>
      <c r="L75" s="13" t="str">
        <f t="shared" si="128"/>
        <v>Yes</v>
      </c>
      <c r="M75" s="13" t="str">
        <f t="shared" si="129"/>
        <v>Yes</v>
      </c>
      <c r="N75" s="13" t="str">
        <f t="shared" si="130"/>
        <v/>
      </c>
      <c r="O75" s="13" t="str">
        <f t="shared" si="131"/>
        <v>Yes</v>
      </c>
      <c r="P75" s="13" t="str">
        <f t="shared" si="132"/>
        <v>Yes</v>
      </c>
      <c r="Q75" s="13" t="str">
        <f t="shared" si="133"/>
        <v>Yes</v>
      </c>
      <c r="R75" s="13" t="str">
        <f t="shared" si="134"/>
        <v>Yes</v>
      </c>
      <c r="S75" s="13" t="str">
        <f t="shared" si="135"/>
        <v>Yes</v>
      </c>
      <c r="T75" s="13" t="str">
        <f t="shared" si="136"/>
        <v>Yes</v>
      </c>
      <c r="U75" s="13" t="str">
        <f t="shared" si="137"/>
        <v/>
      </c>
      <c r="V75" s="13" t="str">
        <f t="shared" si="138"/>
        <v/>
      </c>
      <c r="W75" s="5" t="s">
        <v>320</v>
      </c>
      <c r="X75" s="5" t="s">
        <v>520</v>
      </c>
      <c r="Y75" s="19" t="str">
        <f t="shared" si="139"/>
        <v>Yes</v>
      </c>
      <c r="Z75" s="19" t="str">
        <f t="shared" si="140"/>
        <v>Yes</v>
      </c>
      <c r="AA75" s="19" t="str">
        <f t="shared" si="184"/>
        <v>Yes</v>
      </c>
      <c r="AB75" s="19" t="str">
        <f t="shared" si="185"/>
        <v>Yes</v>
      </c>
      <c r="AC75" s="19" t="str">
        <f t="shared" si="186"/>
        <v>Yes</v>
      </c>
      <c r="AD75" s="19" t="str">
        <f t="shared" si="187"/>
        <v>Yes</v>
      </c>
      <c r="AE75" s="19" t="str">
        <f t="shared" si="188"/>
        <v>Yes</v>
      </c>
      <c r="AF75" s="19" t="str">
        <f t="shared" si="189"/>
        <v>Yes</v>
      </c>
      <c r="AG75" s="19" t="str">
        <f t="shared" si="190"/>
        <v/>
      </c>
      <c r="AH75" s="19" t="str">
        <f t="shared" si="191"/>
        <v>Yes</v>
      </c>
      <c r="AI75" s="19" t="str">
        <f t="shared" si="192"/>
        <v>Yes</v>
      </c>
      <c r="AJ75" s="19" t="str">
        <f t="shared" si="193"/>
        <v>Yes</v>
      </c>
      <c r="AK75" s="19" t="str">
        <f t="shared" si="194"/>
        <v>Yes</v>
      </c>
      <c r="AL75" s="19" t="str">
        <f t="shared" si="195"/>
        <v>Yes</v>
      </c>
      <c r="AM75" s="19" t="str">
        <f t="shared" si="196"/>
        <v>Yes</v>
      </c>
      <c r="AN75" s="19" t="str">
        <f t="shared" si="197"/>
        <v>Yes</v>
      </c>
      <c r="AO75" s="19" t="str">
        <f t="shared" si="198"/>
        <v>Yes</v>
      </c>
      <c r="AP75" s="19" t="str">
        <f t="shared" si="199"/>
        <v>Yes</v>
      </c>
      <c r="AQ75" s="19" t="str">
        <f t="shared" si="200"/>
        <v>Yes</v>
      </c>
      <c r="AR75" s="19" t="str">
        <f t="shared" si="201"/>
        <v>Yes</v>
      </c>
      <c r="AS75" s="19" t="str">
        <f t="shared" si="202"/>
        <v>Yes</v>
      </c>
      <c r="AT75" s="19" t="str">
        <f t="shared" si="203"/>
        <v>Yes</v>
      </c>
      <c r="AU75" s="19" t="str">
        <f t="shared" si="204"/>
        <v>Yes</v>
      </c>
      <c r="AV75" s="19" t="str">
        <f t="shared" si="205"/>
        <v>Yes</v>
      </c>
      <c r="AW75" s="19" t="str">
        <f t="shared" si="206"/>
        <v>Yes</v>
      </c>
      <c r="AX75" s="19" t="str">
        <f t="shared" si="207"/>
        <v>Yes</v>
      </c>
      <c r="AY75" s="19" t="str">
        <f t="shared" si="208"/>
        <v>Yes</v>
      </c>
      <c r="AZ75" s="19" t="str">
        <f t="shared" si="209"/>
        <v>Yes</v>
      </c>
      <c r="BA75" s="19" t="str">
        <f t="shared" si="210"/>
        <v>Yes</v>
      </c>
      <c r="BB75" s="19" t="str">
        <f t="shared" si="211"/>
        <v>Yes</v>
      </c>
      <c r="BC75" s="19" t="str">
        <f t="shared" si="212"/>
        <v>Yes</v>
      </c>
      <c r="BD75" s="19" t="str">
        <f t="shared" si="213"/>
        <v>Yes</v>
      </c>
      <c r="BE75" s="19" t="str">
        <f t="shared" si="214"/>
        <v>Yes</v>
      </c>
      <c r="BF75" s="19" t="str">
        <f t="shared" si="215"/>
        <v>Yes</v>
      </c>
      <c r="BG75" s="19" t="str">
        <f t="shared" si="141"/>
        <v>Yes</v>
      </c>
      <c r="BH75" s="19" t="str">
        <f t="shared" si="141"/>
        <v>Yes</v>
      </c>
      <c r="BI75" s="19" t="str">
        <f t="shared" si="142"/>
        <v>Yes</v>
      </c>
      <c r="BJ75" s="19" t="str">
        <f t="shared" si="143"/>
        <v>Yes</v>
      </c>
      <c r="BK75" s="19" t="str">
        <f t="shared" si="144"/>
        <v>Yes</v>
      </c>
      <c r="BL75" s="19" t="str">
        <f t="shared" si="145"/>
        <v>Yes</v>
      </c>
      <c r="BM75" s="19" t="str">
        <f t="shared" si="146"/>
        <v>Yes</v>
      </c>
      <c r="BN75" s="19" t="str">
        <f t="shared" si="147"/>
        <v>Yes</v>
      </c>
      <c r="BO75" s="19" t="str">
        <f t="shared" si="148"/>
        <v>Yes</v>
      </c>
      <c r="BP75" s="19" t="str">
        <f t="shared" si="149"/>
        <v>Yes</v>
      </c>
      <c r="BQ75" s="19" t="str">
        <f t="shared" si="150"/>
        <v>Yes</v>
      </c>
      <c r="BR75" s="19" t="str">
        <f t="shared" si="151"/>
        <v>Yes</v>
      </c>
      <c r="BS75" s="19" t="str">
        <f t="shared" si="152"/>
        <v>Yes</v>
      </c>
      <c r="BT75" s="19" t="str">
        <f t="shared" si="153"/>
        <v>Yes</v>
      </c>
      <c r="BU75" s="19" t="str">
        <f t="shared" si="154"/>
        <v>Yes</v>
      </c>
      <c r="BV75" s="19" t="str">
        <f t="shared" si="155"/>
        <v>Yes</v>
      </c>
      <c r="BW75" s="5" t="s">
        <v>229</v>
      </c>
      <c r="BX75" s="13" t="str">
        <f t="shared" si="156"/>
        <v/>
      </c>
      <c r="BY75" s="13" t="str">
        <f t="shared" si="157"/>
        <v/>
      </c>
      <c r="BZ75" s="13" t="str">
        <f t="shared" si="158"/>
        <v>Yes</v>
      </c>
      <c r="CA75" s="13" t="str">
        <f t="shared" si="159"/>
        <v>Yes</v>
      </c>
      <c r="CB75" s="13" t="str">
        <f t="shared" si="160"/>
        <v>Yes</v>
      </c>
      <c r="CC75" s="13" t="str">
        <f t="shared" si="161"/>
        <v/>
      </c>
      <c r="CD75" s="13" t="str">
        <f t="shared" si="162"/>
        <v/>
      </c>
      <c r="CE75" s="13" t="str">
        <f t="shared" si="163"/>
        <v/>
      </c>
      <c r="CF75" s="13" t="str">
        <f t="shared" si="164"/>
        <v>Yes</v>
      </c>
      <c r="CG75" s="13" t="str">
        <f t="shared" si="165"/>
        <v/>
      </c>
      <c r="CH75" s="13" t="str">
        <f t="shared" si="166"/>
        <v/>
      </c>
      <c r="CI75" s="13" t="str">
        <f t="shared" si="167"/>
        <v>Yes</v>
      </c>
      <c r="CJ75" s="13" t="str">
        <f t="shared" si="168"/>
        <v/>
      </c>
      <c r="CK75" s="13" t="str">
        <f t="shared" si="169"/>
        <v/>
      </c>
      <c r="CL75" s="13" t="str">
        <f t="shared" si="170"/>
        <v/>
      </c>
      <c r="CM75" s="13" t="str">
        <f t="shared" si="171"/>
        <v/>
      </c>
      <c r="CN75" s="13" t="str">
        <f t="shared" si="172"/>
        <v/>
      </c>
      <c r="CO75" s="13" t="str">
        <f t="shared" si="173"/>
        <v>Yes</v>
      </c>
      <c r="CP75" s="13" t="str">
        <f t="shared" si="174"/>
        <v/>
      </c>
      <c r="CQ75" s="13" t="str">
        <f t="shared" si="175"/>
        <v/>
      </c>
      <c r="CR75" s="13" t="str">
        <f t="shared" si="176"/>
        <v/>
      </c>
      <c r="CS75" s="13" t="str">
        <f t="shared" si="177"/>
        <v/>
      </c>
      <c r="CT75" s="13" t="str">
        <f t="shared" si="178"/>
        <v/>
      </c>
      <c r="CU75" s="13" t="str">
        <f t="shared" si="179"/>
        <v>Yes</v>
      </c>
      <c r="CV75" s="13" t="str">
        <f t="shared" si="180"/>
        <v>Yes</v>
      </c>
      <c r="CW75" s="13" t="str">
        <f t="shared" si="181"/>
        <v/>
      </c>
      <c r="CX75" s="13" t="str">
        <f t="shared" si="182"/>
        <v/>
      </c>
      <c r="CY75" s="13" t="str">
        <f t="shared" si="183"/>
        <v>Yes</v>
      </c>
    </row>
    <row r="76" spans="1:103" ht="35.700000000000003" customHeight="1" x14ac:dyDescent="0.45">
      <c r="A76" s="4" t="s">
        <v>580</v>
      </c>
      <c r="B76" s="4" t="s">
        <v>12</v>
      </c>
      <c r="C76" s="5" t="s">
        <v>397</v>
      </c>
      <c r="D76" s="8" t="s">
        <v>287</v>
      </c>
      <c r="E76" s="10">
        <v>99339</v>
      </c>
      <c r="F76" s="5" t="s">
        <v>259</v>
      </c>
      <c r="G76" s="9" t="s">
        <v>307</v>
      </c>
      <c r="H76" s="10">
        <v>1</v>
      </c>
      <c r="I76" s="5" t="s">
        <v>401</v>
      </c>
      <c r="J76" s="9" t="s">
        <v>301</v>
      </c>
      <c r="K76" s="13"/>
      <c r="L76" s="13" t="str">
        <f t="shared" si="128"/>
        <v>Yes</v>
      </c>
      <c r="M76" s="13" t="str">
        <f t="shared" si="129"/>
        <v>Yes</v>
      </c>
      <c r="N76" s="13" t="str">
        <f t="shared" si="130"/>
        <v/>
      </c>
      <c r="O76" s="13" t="str">
        <f t="shared" si="131"/>
        <v/>
      </c>
      <c r="P76" s="13" t="str">
        <f t="shared" si="132"/>
        <v/>
      </c>
      <c r="Q76" s="13" t="str">
        <f t="shared" si="133"/>
        <v/>
      </c>
      <c r="R76" s="13" t="str">
        <f t="shared" si="134"/>
        <v/>
      </c>
      <c r="S76" s="13" t="str">
        <f t="shared" si="135"/>
        <v/>
      </c>
      <c r="T76" s="13" t="str">
        <f t="shared" si="136"/>
        <v>Yes</v>
      </c>
      <c r="U76" s="13" t="str">
        <f t="shared" si="137"/>
        <v/>
      </c>
      <c r="V76" s="13" t="str">
        <f t="shared" si="138"/>
        <v/>
      </c>
      <c r="W76" s="5" t="s">
        <v>400</v>
      </c>
      <c r="X76" s="5" t="s">
        <v>541</v>
      </c>
      <c r="Y76" s="19" t="str">
        <f t="shared" si="139"/>
        <v/>
      </c>
      <c r="Z76" s="19" t="str">
        <f t="shared" si="140"/>
        <v/>
      </c>
      <c r="AA76" s="19" t="str">
        <f t="shared" si="184"/>
        <v/>
      </c>
      <c r="AB76" s="19" t="str">
        <f t="shared" si="185"/>
        <v>Yes</v>
      </c>
      <c r="AC76" s="19" t="str">
        <f t="shared" si="186"/>
        <v>Yes</v>
      </c>
      <c r="AD76" s="19" t="str">
        <f t="shared" si="187"/>
        <v>Yes</v>
      </c>
      <c r="AE76" s="19" t="str">
        <f t="shared" si="188"/>
        <v>Yes</v>
      </c>
      <c r="AF76" s="19" t="str">
        <f t="shared" si="189"/>
        <v>Yes</v>
      </c>
      <c r="AG76" s="19" t="str">
        <f t="shared" si="190"/>
        <v/>
      </c>
      <c r="AH76" s="19" t="str">
        <f t="shared" si="191"/>
        <v/>
      </c>
      <c r="AI76" s="19" t="str">
        <f t="shared" si="192"/>
        <v/>
      </c>
      <c r="AJ76" s="19" t="str">
        <f t="shared" si="193"/>
        <v>Yes</v>
      </c>
      <c r="AK76" s="19" t="str">
        <f t="shared" si="194"/>
        <v>Yes</v>
      </c>
      <c r="AL76" s="19" t="str">
        <f t="shared" si="195"/>
        <v>Yes</v>
      </c>
      <c r="AM76" s="19" t="str">
        <f t="shared" si="196"/>
        <v>Yes</v>
      </c>
      <c r="AN76" s="19" t="str">
        <f t="shared" si="197"/>
        <v>Yes</v>
      </c>
      <c r="AO76" s="19" t="str">
        <f t="shared" si="198"/>
        <v/>
      </c>
      <c r="AP76" s="19" t="str">
        <f t="shared" si="199"/>
        <v/>
      </c>
      <c r="AQ76" s="19" t="str">
        <f t="shared" si="200"/>
        <v/>
      </c>
      <c r="AR76" s="19" t="str">
        <f t="shared" si="201"/>
        <v/>
      </c>
      <c r="AS76" s="19" t="str">
        <f t="shared" si="202"/>
        <v/>
      </c>
      <c r="AT76" s="19" t="str">
        <f t="shared" si="203"/>
        <v/>
      </c>
      <c r="AU76" s="19" t="str">
        <f t="shared" si="204"/>
        <v/>
      </c>
      <c r="AV76" s="19" t="str">
        <f t="shared" si="205"/>
        <v/>
      </c>
      <c r="AW76" s="19" t="str">
        <f t="shared" si="206"/>
        <v/>
      </c>
      <c r="AX76" s="19" t="str">
        <f t="shared" si="207"/>
        <v/>
      </c>
      <c r="AY76" s="19" t="str">
        <f t="shared" si="208"/>
        <v>Yes</v>
      </c>
      <c r="AZ76" s="19" t="str">
        <f t="shared" si="209"/>
        <v>Yes</v>
      </c>
      <c r="BA76" s="19" t="str">
        <f t="shared" si="210"/>
        <v>Yes</v>
      </c>
      <c r="BB76" s="19" t="str">
        <f t="shared" si="211"/>
        <v/>
      </c>
      <c r="BC76" s="19" t="str">
        <f t="shared" si="212"/>
        <v/>
      </c>
      <c r="BD76" s="19" t="str">
        <f t="shared" si="213"/>
        <v/>
      </c>
      <c r="BE76" s="19" t="str">
        <f t="shared" si="214"/>
        <v/>
      </c>
      <c r="BF76" s="19" t="str">
        <f t="shared" si="215"/>
        <v/>
      </c>
      <c r="BG76" s="19" t="str">
        <f t="shared" si="141"/>
        <v>Yes</v>
      </c>
      <c r="BH76" s="19" t="str">
        <f t="shared" si="141"/>
        <v>Yes</v>
      </c>
      <c r="BI76" s="19" t="str">
        <f t="shared" si="142"/>
        <v/>
      </c>
      <c r="BJ76" s="19" t="str">
        <f t="shared" si="143"/>
        <v>Yes</v>
      </c>
      <c r="BK76" s="19" t="str">
        <f t="shared" si="144"/>
        <v>Yes</v>
      </c>
      <c r="BL76" s="19" t="str">
        <f t="shared" si="145"/>
        <v>Yes</v>
      </c>
      <c r="BM76" s="19" t="str">
        <f t="shared" si="146"/>
        <v/>
      </c>
      <c r="BN76" s="19" t="str">
        <f t="shared" si="147"/>
        <v/>
      </c>
      <c r="BO76" s="19" t="str">
        <f t="shared" si="148"/>
        <v/>
      </c>
      <c r="BP76" s="19" t="str">
        <f t="shared" si="149"/>
        <v/>
      </c>
      <c r="BQ76" s="19" t="str">
        <f t="shared" si="150"/>
        <v/>
      </c>
      <c r="BR76" s="19" t="str">
        <f t="shared" si="151"/>
        <v/>
      </c>
      <c r="BS76" s="19" t="str">
        <f t="shared" si="152"/>
        <v/>
      </c>
      <c r="BT76" s="19" t="str">
        <f t="shared" si="153"/>
        <v/>
      </c>
      <c r="BU76" s="19" t="str">
        <f t="shared" si="154"/>
        <v/>
      </c>
      <c r="BV76" s="19" t="str">
        <f t="shared" si="155"/>
        <v/>
      </c>
      <c r="BW76" s="5" t="s">
        <v>92</v>
      </c>
      <c r="BX76" s="13" t="str">
        <f t="shared" si="156"/>
        <v>Yes</v>
      </c>
      <c r="BY76" s="13" t="str">
        <f t="shared" si="157"/>
        <v>Yes</v>
      </c>
      <c r="BZ76" s="13" t="str">
        <f t="shared" si="158"/>
        <v/>
      </c>
      <c r="CA76" s="13" t="str">
        <f t="shared" si="159"/>
        <v/>
      </c>
      <c r="CB76" s="13" t="str">
        <f t="shared" si="160"/>
        <v>Yes</v>
      </c>
      <c r="CC76" s="13" t="str">
        <f t="shared" si="161"/>
        <v/>
      </c>
      <c r="CD76" s="13" t="str">
        <f t="shared" si="162"/>
        <v/>
      </c>
      <c r="CE76" s="13" t="str">
        <f t="shared" si="163"/>
        <v/>
      </c>
      <c r="CF76" s="13" t="str">
        <f t="shared" si="164"/>
        <v>Yes</v>
      </c>
      <c r="CG76" s="13" t="str">
        <f t="shared" si="165"/>
        <v/>
      </c>
      <c r="CH76" s="13" t="str">
        <f t="shared" si="166"/>
        <v/>
      </c>
      <c r="CI76" s="13" t="str">
        <f t="shared" si="167"/>
        <v>Yes</v>
      </c>
      <c r="CJ76" s="13" t="str">
        <f t="shared" si="168"/>
        <v/>
      </c>
      <c r="CK76" s="13" t="str">
        <f t="shared" si="169"/>
        <v/>
      </c>
      <c r="CL76" s="13" t="str">
        <f t="shared" si="170"/>
        <v>Yes</v>
      </c>
      <c r="CM76" s="13" t="str">
        <f t="shared" si="171"/>
        <v>Yes</v>
      </c>
      <c r="CN76" s="13" t="str">
        <f t="shared" si="172"/>
        <v>Yes</v>
      </c>
      <c r="CO76" s="13" t="str">
        <f t="shared" si="173"/>
        <v/>
      </c>
      <c r="CP76" s="13" t="str">
        <f t="shared" si="174"/>
        <v/>
      </c>
      <c r="CQ76" s="13" t="str">
        <f t="shared" si="175"/>
        <v/>
      </c>
      <c r="CR76" s="13" t="str">
        <f t="shared" si="176"/>
        <v/>
      </c>
      <c r="CS76" s="13" t="str">
        <f t="shared" si="177"/>
        <v/>
      </c>
      <c r="CT76" s="13" t="str">
        <f t="shared" si="178"/>
        <v/>
      </c>
      <c r="CU76" s="13" t="str">
        <f t="shared" si="179"/>
        <v>Yes</v>
      </c>
      <c r="CV76" s="13" t="str">
        <f t="shared" si="180"/>
        <v>Yes</v>
      </c>
      <c r="CW76" s="13" t="str">
        <f t="shared" si="181"/>
        <v/>
      </c>
      <c r="CX76" s="13" t="str">
        <f t="shared" si="182"/>
        <v/>
      </c>
      <c r="CY76" s="13" t="str">
        <f t="shared" si="183"/>
        <v>Yes</v>
      </c>
    </row>
    <row r="77" spans="1:103" ht="35.700000000000003" customHeight="1" x14ac:dyDescent="0.45">
      <c r="A77" s="4" t="s">
        <v>580</v>
      </c>
      <c r="B77" s="4" t="s">
        <v>12</v>
      </c>
      <c r="C77" s="5" t="s">
        <v>397</v>
      </c>
      <c r="D77" s="8" t="s">
        <v>214</v>
      </c>
      <c r="E77" s="10">
        <v>99340</v>
      </c>
      <c r="F77" s="5" t="s">
        <v>259</v>
      </c>
      <c r="G77" s="9" t="s">
        <v>307</v>
      </c>
      <c r="H77" s="10">
        <v>1</v>
      </c>
      <c r="I77" s="5" t="s">
        <v>401</v>
      </c>
      <c r="J77" s="10" t="s">
        <v>402</v>
      </c>
      <c r="K77" s="13"/>
      <c r="L77" s="13" t="str">
        <f t="shared" si="128"/>
        <v>Yes</v>
      </c>
      <c r="M77" s="13" t="str">
        <f t="shared" si="129"/>
        <v>Yes</v>
      </c>
      <c r="N77" s="13" t="str">
        <f t="shared" si="130"/>
        <v/>
      </c>
      <c r="O77" s="13" t="str">
        <f t="shared" si="131"/>
        <v/>
      </c>
      <c r="P77" s="13" t="str">
        <f t="shared" si="132"/>
        <v/>
      </c>
      <c r="Q77" s="13" t="str">
        <f t="shared" si="133"/>
        <v/>
      </c>
      <c r="R77" s="13" t="str">
        <f t="shared" si="134"/>
        <v/>
      </c>
      <c r="S77" s="13" t="str">
        <f t="shared" si="135"/>
        <v/>
      </c>
      <c r="T77" s="13" t="str">
        <f t="shared" si="136"/>
        <v>Yes</v>
      </c>
      <c r="U77" s="13" t="str">
        <f t="shared" si="137"/>
        <v/>
      </c>
      <c r="V77" s="13" t="str">
        <f t="shared" si="138"/>
        <v/>
      </c>
      <c r="W77" s="5" t="s">
        <v>400</v>
      </c>
      <c r="X77" s="5" t="s">
        <v>541</v>
      </c>
      <c r="Y77" s="19" t="str">
        <f t="shared" si="139"/>
        <v/>
      </c>
      <c r="Z77" s="19" t="str">
        <f t="shared" si="140"/>
        <v/>
      </c>
      <c r="AA77" s="19" t="str">
        <f t="shared" si="184"/>
        <v/>
      </c>
      <c r="AB77" s="19" t="str">
        <f t="shared" si="185"/>
        <v>Yes</v>
      </c>
      <c r="AC77" s="19" t="str">
        <f t="shared" si="186"/>
        <v>Yes</v>
      </c>
      <c r="AD77" s="19" t="str">
        <f t="shared" si="187"/>
        <v>Yes</v>
      </c>
      <c r="AE77" s="19" t="str">
        <f t="shared" si="188"/>
        <v>Yes</v>
      </c>
      <c r="AF77" s="19" t="str">
        <f t="shared" si="189"/>
        <v>Yes</v>
      </c>
      <c r="AG77" s="19" t="str">
        <f t="shared" si="190"/>
        <v/>
      </c>
      <c r="AH77" s="19" t="str">
        <f t="shared" si="191"/>
        <v/>
      </c>
      <c r="AI77" s="19" t="str">
        <f t="shared" si="192"/>
        <v/>
      </c>
      <c r="AJ77" s="19" t="str">
        <f t="shared" si="193"/>
        <v>Yes</v>
      </c>
      <c r="AK77" s="19" t="str">
        <f t="shared" si="194"/>
        <v>Yes</v>
      </c>
      <c r="AL77" s="19" t="str">
        <f t="shared" si="195"/>
        <v>Yes</v>
      </c>
      <c r="AM77" s="19" t="str">
        <f t="shared" si="196"/>
        <v>Yes</v>
      </c>
      <c r="AN77" s="19" t="str">
        <f t="shared" si="197"/>
        <v>Yes</v>
      </c>
      <c r="AO77" s="19" t="str">
        <f t="shared" si="198"/>
        <v/>
      </c>
      <c r="AP77" s="19" t="str">
        <f t="shared" si="199"/>
        <v/>
      </c>
      <c r="AQ77" s="19" t="str">
        <f t="shared" si="200"/>
        <v/>
      </c>
      <c r="AR77" s="19" t="str">
        <f t="shared" si="201"/>
        <v/>
      </c>
      <c r="AS77" s="19" t="str">
        <f t="shared" si="202"/>
        <v/>
      </c>
      <c r="AT77" s="19" t="str">
        <f t="shared" si="203"/>
        <v/>
      </c>
      <c r="AU77" s="19" t="str">
        <f t="shared" si="204"/>
        <v/>
      </c>
      <c r="AV77" s="19" t="str">
        <f t="shared" si="205"/>
        <v/>
      </c>
      <c r="AW77" s="19" t="str">
        <f t="shared" si="206"/>
        <v/>
      </c>
      <c r="AX77" s="19" t="str">
        <f t="shared" si="207"/>
        <v/>
      </c>
      <c r="AY77" s="19" t="str">
        <f t="shared" si="208"/>
        <v>Yes</v>
      </c>
      <c r="AZ77" s="19" t="str">
        <f t="shared" si="209"/>
        <v>Yes</v>
      </c>
      <c r="BA77" s="19" t="str">
        <f t="shared" si="210"/>
        <v>Yes</v>
      </c>
      <c r="BB77" s="19" t="str">
        <f t="shared" si="211"/>
        <v/>
      </c>
      <c r="BC77" s="19" t="str">
        <f t="shared" si="212"/>
        <v/>
      </c>
      <c r="BD77" s="19" t="str">
        <f t="shared" si="213"/>
        <v/>
      </c>
      <c r="BE77" s="19" t="str">
        <f t="shared" si="214"/>
        <v/>
      </c>
      <c r="BF77" s="19" t="str">
        <f t="shared" si="215"/>
        <v/>
      </c>
      <c r="BG77" s="19" t="str">
        <f t="shared" si="141"/>
        <v>Yes</v>
      </c>
      <c r="BH77" s="19" t="str">
        <f t="shared" si="141"/>
        <v>Yes</v>
      </c>
      <c r="BI77" s="19" t="str">
        <f t="shared" si="142"/>
        <v/>
      </c>
      <c r="BJ77" s="19" t="str">
        <f t="shared" si="143"/>
        <v>Yes</v>
      </c>
      <c r="BK77" s="19" t="str">
        <f t="shared" si="144"/>
        <v>Yes</v>
      </c>
      <c r="BL77" s="19" t="str">
        <f t="shared" si="145"/>
        <v>Yes</v>
      </c>
      <c r="BM77" s="19" t="str">
        <f t="shared" si="146"/>
        <v/>
      </c>
      <c r="BN77" s="19" t="str">
        <f t="shared" si="147"/>
        <v/>
      </c>
      <c r="BO77" s="19" t="str">
        <f t="shared" si="148"/>
        <v/>
      </c>
      <c r="BP77" s="19" t="str">
        <f t="shared" si="149"/>
        <v/>
      </c>
      <c r="BQ77" s="19" t="str">
        <f t="shared" si="150"/>
        <v/>
      </c>
      <c r="BR77" s="19" t="str">
        <f t="shared" si="151"/>
        <v/>
      </c>
      <c r="BS77" s="19" t="str">
        <f t="shared" si="152"/>
        <v/>
      </c>
      <c r="BT77" s="19" t="str">
        <f t="shared" si="153"/>
        <v/>
      </c>
      <c r="BU77" s="19" t="str">
        <f t="shared" si="154"/>
        <v/>
      </c>
      <c r="BV77" s="19" t="str">
        <f t="shared" si="155"/>
        <v/>
      </c>
      <c r="BW77" s="5" t="s">
        <v>92</v>
      </c>
      <c r="BX77" s="13" t="str">
        <f t="shared" si="156"/>
        <v>Yes</v>
      </c>
      <c r="BY77" s="13" t="str">
        <f t="shared" si="157"/>
        <v>Yes</v>
      </c>
      <c r="BZ77" s="13" t="str">
        <f t="shared" si="158"/>
        <v/>
      </c>
      <c r="CA77" s="13" t="str">
        <f t="shared" si="159"/>
        <v/>
      </c>
      <c r="CB77" s="13" t="str">
        <f t="shared" si="160"/>
        <v>Yes</v>
      </c>
      <c r="CC77" s="13" t="str">
        <f t="shared" si="161"/>
        <v/>
      </c>
      <c r="CD77" s="13" t="str">
        <f t="shared" si="162"/>
        <v/>
      </c>
      <c r="CE77" s="13" t="str">
        <f t="shared" si="163"/>
        <v/>
      </c>
      <c r="CF77" s="13" t="str">
        <f t="shared" si="164"/>
        <v>Yes</v>
      </c>
      <c r="CG77" s="13" t="str">
        <f t="shared" si="165"/>
        <v/>
      </c>
      <c r="CH77" s="13" t="str">
        <f t="shared" si="166"/>
        <v/>
      </c>
      <c r="CI77" s="13" t="str">
        <f t="shared" si="167"/>
        <v>Yes</v>
      </c>
      <c r="CJ77" s="13" t="str">
        <f t="shared" si="168"/>
        <v/>
      </c>
      <c r="CK77" s="13" t="str">
        <f t="shared" si="169"/>
        <v/>
      </c>
      <c r="CL77" s="13" t="str">
        <f t="shared" si="170"/>
        <v>Yes</v>
      </c>
      <c r="CM77" s="13" t="str">
        <f t="shared" si="171"/>
        <v>Yes</v>
      </c>
      <c r="CN77" s="13" t="str">
        <f t="shared" si="172"/>
        <v>Yes</v>
      </c>
      <c r="CO77" s="13" t="str">
        <f t="shared" si="173"/>
        <v/>
      </c>
      <c r="CP77" s="13" t="str">
        <f t="shared" si="174"/>
        <v/>
      </c>
      <c r="CQ77" s="13" t="str">
        <f t="shared" si="175"/>
        <v/>
      </c>
      <c r="CR77" s="13" t="str">
        <f t="shared" si="176"/>
        <v/>
      </c>
      <c r="CS77" s="13" t="str">
        <f t="shared" si="177"/>
        <v/>
      </c>
      <c r="CT77" s="13" t="str">
        <f t="shared" si="178"/>
        <v/>
      </c>
      <c r="CU77" s="13" t="str">
        <f t="shared" si="179"/>
        <v>Yes</v>
      </c>
      <c r="CV77" s="13" t="str">
        <f t="shared" si="180"/>
        <v>Yes</v>
      </c>
      <c r="CW77" s="13" t="str">
        <f t="shared" si="181"/>
        <v/>
      </c>
      <c r="CX77" s="13" t="str">
        <f t="shared" si="182"/>
        <v/>
      </c>
      <c r="CY77" s="13" t="str">
        <f t="shared" si="183"/>
        <v>Yes</v>
      </c>
    </row>
    <row r="78" spans="1:103" ht="35.700000000000003" customHeight="1" x14ac:dyDescent="0.45">
      <c r="A78" s="4" t="s">
        <v>570</v>
      </c>
      <c r="B78" s="4" t="s">
        <v>567</v>
      </c>
      <c r="C78" s="5" t="s">
        <v>397</v>
      </c>
      <c r="D78" s="6" t="s">
        <v>222</v>
      </c>
      <c r="E78" s="10">
        <v>99367</v>
      </c>
      <c r="F78" s="5" t="s">
        <v>221</v>
      </c>
      <c r="G78" s="9" t="s">
        <v>302</v>
      </c>
      <c r="H78" s="10">
        <v>1</v>
      </c>
      <c r="I78" s="5" t="s">
        <v>401</v>
      </c>
      <c r="J78" s="9" t="s">
        <v>301</v>
      </c>
      <c r="K78" s="13"/>
      <c r="L78" s="13" t="str">
        <f t="shared" si="128"/>
        <v>Yes</v>
      </c>
      <c r="M78" s="13" t="str">
        <f t="shared" si="129"/>
        <v/>
      </c>
      <c r="N78" s="13" t="str">
        <f t="shared" si="130"/>
        <v/>
      </c>
      <c r="O78" s="13" t="str">
        <f t="shared" si="131"/>
        <v/>
      </c>
      <c r="P78" s="13" t="str">
        <f t="shared" si="132"/>
        <v/>
      </c>
      <c r="Q78" s="13" t="str">
        <f t="shared" si="133"/>
        <v/>
      </c>
      <c r="R78" s="13" t="str">
        <f t="shared" si="134"/>
        <v/>
      </c>
      <c r="S78" s="13" t="str">
        <f t="shared" si="135"/>
        <v/>
      </c>
      <c r="T78" s="13" t="str">
        <f t="shared" si="136"/>
        <v/>
      </c>
      <c r="U78" s="13" t="str">
        <f t="shared" si="137"/>
        <v/>
      </c>
      <c r="V78" s="13" t="str">
        <f t="shared" si="138"/>
        <v/>
      </c>
      <c r="W78" s="5" t="s">
        <v>320</v>
      </c>
      <c r="X78" s="5" t="s">
        <v>520</v>
      </c>
      <c r="Y78" s="19" t="str">
        <f t="shared" si="139"/>
        <v>Yes</v>
      </c>
      <c r="Z78" s="19" t="str">
        <f t="shared" si="140"/>
        <v>Yes</v>
      </c>
      <c r="AA78" s="19" t="str">
        <f t="shared" si="184"/>
        <v>Yes</v>
      </c>
      <c r="AB78" s="19" t="str">
        <f t="shared" si="185"/>
        <v>Yes</v>
      </c>
      <c r="AC78" s="19" t="str">
        <f t="shared" si="186"/>
        <v>Yes</v>
      </c>
      <c r="AD78" s="19" t="str">
        <f t="shared" si="187"/>
        <v>Yes</v>
      </c>
      <c r="AE78" s="19" t="str">
        <f t="shared" si="188"/>
        <v>Yes</v>
      </c>
      <c r="AF78" s="19" t="str">
        <f t="shared" si="189"/>
        <v>Yes</v>
      </c>
      <c r="AG78" s="19" t="str">
        <f t="shared" si="190"/>
        <v/>
      </c>
      <c r="AH78" s="19" t="str">
        <f t="shared" si="191"/>
        <v>Yes</v>
      </c>
      <c r="AI78" s="19" t="str">
        <f t="shared" si="192"/>
        <v>Yes</v>
      </c>
      <c r="AJ78" s="19" t="str">
        <f t="shared" si="193"/>
        <v>Yes</v>
      </c>
      <c r="AK78" s="19" t="str">
        <f t="shared" si="194"/>
        <v>Yes</v>
      </c>
      <c r="AL78" s="19" t="str">
        <f t="shared" si="195"/>
        <v>Yes</v>
      </c>
      <c r="AM78" s="19" t="str">
        <f t="shared" si="196"/>
        <v>Yes</v>
      </c>
      <c r="AN78" s="19" t="str">
        <f t="shared" si="197"/>
        <v>Yes</v>
      </c>
      <c r="AO78" s="19" t="str">
        <f t="shared" si="198"/>
        <v>Yes</v>
      </c>
      <c r="AP78" s="19" t="str">
        <f t="shared" si="199"/>
        <v>Yes</v>
      </c>
      <c r="AQ78" s="19" t="str">
        <f t="shared" si="200"/>
        <v>Yes</v>
      </c>
      <c r="AR78" s="19" t="str">
        <f t="shared" si="201"/>
        <v>Yes</v>
      </c>
      <c r="AS78" s="19" t="str">
        <f t="shared" si="202"/>
        <v>Yes</v>
      </c>
      <c r="AT78" s="19" t="str">
        <f t="shared" si="203"/>
        <v>Yes</v>
      </c>
      <c r="AU78" s="19" t="str">
        <f t="shared" si="204"/>
        <v>Yes</v>
      </c>
      <c r="AV78" s="19" t="str">
        <f t="shared" si="205"/>
        <v>Yes</v>
      </c>
      <c r="AW78" s="19" t="str">
        <f t="shared" si="206"/>
        <v>Yes</v>
      </c>
      <c r="AX78" s="19" t="str">
        <f t="shared" si="207"/>
        <v>Yes</v>
      </c>
      <c r="AY78" s="19" t="str">
        <f t="shared" si="208"/>
        <v>Yes</v>
      </c>
      <c r="AZ78" s="19" t="str">
        <f t="shared" si="209"/>
        <v>Yes</v>
      </c>
      <c r="BA78" s="19" t="str">
        <f t="shared" si="210"/>
        <v>Yes</v>
      </c>
      <c r="BB78" s="19" t="str">
        <f t="shared" si="211"/>
        <v>Yes</v>
      </c>
      <c r="BC78" s="19" t="str">
        <f t="shared" si="212"/>
        <v>Yes</v>
      </c>
      <c r="BD78" s="19" t="str">
        <f t="shared" si="213"/>
        <v>Yes</v>
      </c>
      <c r="BE78" s="19" t="str">
        <f t="shared" si="214"/>
        <v>Yes</v>
      </c>
      <c r="BF78" s="19" t="str">
        <f t="shared" si="215"/>
        <v>Yes</v>
      </c>
      <c r="BG78" s="19" t="str">
        <f t="shared" si="141"/>
        <v>Yes</v>
      </c>
      <c r="BH78" s="19" t="str">
        <f t="shared" si="141"/>
        <v>Yes</v>
      </c>
      <c r="BI78" s="19" t="str">
        <f t="shared" si="142"/>
        <v>Yes</v>
      </c>
      <c r="BJ78" s="19" t="str">
        <f t="shared" si="143"/>
        <v>Yes</v>
      </c>
      <c r="BK78" s="19" t="str">
        <f t="shared" si="144"/>
        <v>Yes</v>
      </c>
      <c r="BL78" s="19" t="str">
        <f t="shared" si="145"/>
        <v>Yes</v>
      </c>
      <c r="BM78" s="19" t="str">
        <f t="shared" si="146"/>
        <v>Yes</v>
      </c>
      <c r="BN78" s="19" t="str">
        <f t="shared" si="147"/>
        <v>Yes</v>
      </c>
      <c r="BO78" s="19" t="str">
        <f t="shared" si="148"/>
        <v>Yes</v>
      </c>
      <c r="BP78" s="19" t="str">
        <f t="shared" si="149"/>
        <v>Yes</v>
      </c>
      <c r="BQ78" s="19" t="str">
        <f t="shared" si="150"/>
        <v>Yes</v>
      </c>
      <c r="BR78" s="19" t="str">
        <f t="shared" si="151"/>
        <v>Yes</v>
      </c>
      <c r="BS78" s="19" t="str">
        <f t="shared" si="152"/>
        <v>Yes</v>
      </c>
      <c r="BT78" s="19" t="str">
        <f t="shared" si="153"/>
        <v>Yes</v>
      </c>
      <c r="BU78" s="19" t="str">
        <f t="shared" si="154"/>
        <v>Yes</v>
      </c>
      <c r="BV78" s="19" t="str">
        <f t="shared" si="155"/>
        <v>Yes</v>
      </c>
      <c r="BW78" s="5" t="s">
        <v>223</v>
      </c>
      <c r="BX78" s="13" t="str">
        <f t="shared" si="156"/>
        <v>Yes</v>
      </c>
      <c r="BY78" s="13" t="str">
        <f t="shared" si="157"/>
        <v>Yes</v>
      </c>
      <c r="BZ78" s="13" t="str">
        <f t="shared" si="158"/>
        <v>Yes</v>
      </c>
      <c r="CA78" s="13" t="str">
        <f t="shared" si="159"/>
        <v>Yes</v>
      </c>
      <c r="CB78" s="13" t="str">
        <f t="shared" si="160"/>
        <v>Yes</v>
      </c>
      <c r="CC78" s="13" t="str">
        <f t="shared" si="161"/>
        <v/>
      </c>
      <c r="CD78" s="13" t="str">
        <f t="shared" si="162"/>
        <v/>
      </c>
      <c r="CE78" s="13" t="str">
        <f t="shared" si="163"/>
        <v/>
      </c>
      <c r="CF78" s="13" t="str">
        <f t="shared" si="164"/>
        <v>Yes</v>
      </c>
      <c r="CG78" s="13" t="str">
        <f t="shared" si="165"/>
        <v/>
      </c>
      <c r="CH78" s="13" t="str">
        <f t="shared" si="166"/>
        <v>Yes</v>
      </c>
      <c r="CI78" s="13" t="str">
        <f t="shared" si="167"/>
        <v>Yes</v>
      </c>
      <c r="CJ78" s="13" t="str">
        <f t="shared" si="168"/>
        <v/>
      </c>
      <c r="CK78" s="13" t="str">
        <f t="shared" si="169"/>
        <v/>
      </c>
      <c r="CL78" s="13" t="str">
        <f t="shared" si="170"/>
        <v>Yes</v>
      </c>
      <c r="CM78" s="13" t="str">
        <f t="shared" si="171"/>
        <v>Yes</v>
      </c>
      <c r="CN78" s="13" t="str">
        <f t="shared" si="172"/>
        <v>Yes</v>
      </c>
      <c r="CO78" s="13" t="str">
        <f t="shared" si="173"/>
        <v>Yes</v>
      </c>
      <c r="CP78" s="13" t="str">
        <f t="shared" si="174"/>
        <v>Yes</v>
      </c>
      <c r="CQ78" s="13" t="str">
        <f t="shared" si="175"/>
        <v>Yes</v>
      </c>
      <c r="CR78" s="13" t="str">
        <f t="shared" si="176"/>
        <v/>
      </c>
      <c r="CS78" s="13" t="str">
        <f t="shared" si="177"/>
        <v/>
      </c>
      <c r="CT78" s="13" t="str">
        <f t="shared" si="178"/>
        <v/>
      </c>
      <c r="CU78" s="13" t="str">
        <f t="shared" si="179"/>
        <v>Yes</v>
      </c>
      <c r="CV78" s="13" t="str">
        <f t="shared" si="180"/>
        <v>Yes</v>
      </c>
      <c r="CW78" s="13" t="str">
        <f t="shared" si="181"/>
        <v>Yes</v>
      </c>
      <c r="CX78" s="13" t="str">
        <f t="shared" si="182"/>
        <v>Yes</v>
      </c>
      <c r="CY78" s="13" t="str">
        <f t="shared" si="183"/>
        <v>Yes</v>
      </c>
    </row>
    <row r="79" spans="1:103" ht="35.700000000000003" customHeight="1" x14ac:dyDescent="0.45">
      <c r="A79" s="4" t="s">
        <v>570</v>
      </c>
      <c r="B79" s="4" t="s">
        <v>567</v>
      </c>
      <c r="C79" s="5" t="s">
        <v>397</v>
      </c>
      <c r="D79" s="8" t="s">
        <v>288</v>
      </c>
      <c r="E79" s="10">
        <v>99368</v>
      </c>
      <c r="F79" s="5" t="s">
        <v>289</v>
      </c>
      <c r="G79" s="9" t="s">
        <v>302</v>
      </c>
      <c r="H79" s="10">
        <v>1</v>
      </c>
      <c r="I79" s="5" t="s">
        <v>401</v>
      </c>
      <c r="J79" s="9" t="s">
        <v>301</v>
      </c>
      <c r="K79" s="13"/>
      <c r="L79" s="13" t="str">
        <f t="shared" si="128"/>
        <v>Yes</v>
      </c>
      <c r="M79" s="13" t="str">
        <f t="shared" si="129"/>
        <v>Yes</v>
      </c>
      <c r="N79" s="13" t="str">
        <f t="shared" si="130"/>
        <v>Yes</v>
      </c>
      <c r="O79" s="13" t="str">
        <f t="shared" si="131"/>
        <v>Yes</v>
      </c>
      <c r="P79" s="13" t="str">
        <f t="shared" si="132"/>
        <v>Yes</v>
      </c>
      <c r="Q79" s="13" t="str">
        <f t="shared" si="133"/>
        <v>Yes</v>
      </c>
      <c r="R79" s="13" t="str">
        <f t="shared" si="134"/>
        <v>Yes</v>
      </c>
      <c r="S79" s="13" t="str">
        <f t="shared" si="135"/>
        <v>Yes</v>
      </c>
      <c r="T79" s="13" t="str">
        <f t="shared" si="136"/>
        <v>Yes</v>
      </c>
      <c r="U79" s="13" t="str">
        <f t="shared" si="137"/>
        <v/>
      </c>
      <c r="V79" s="13" t="str">
        <f t="shared" si="138"/>
        <v/>
      </c>
      <c r="W79" s="5" t="s">
        <v>403</v>
      </c>
      <c r="X79" s="5" t="s">
        <v>521</v>
      </c>
      <c r="Y79" s="19" t="str">
        <f t="shared" si="139"/>
        <v>Yes</v>
      </c>
      <c r="Z79" s="19" t="str">
        <f t="shared" si="140"/>
        <v>Yes</v>
      </c>
      <c r="AA79" s="19" t="str">
        <f t="shared" si="184"/>
        <v>Yes</v>
      </c>
      <c r="AB79" s="19" t="str">
        <f t="shared" si="185"/>
        <v>Yes</v>
      </c>
      <c r="AC79" s="19" t="str">
        <f t="shared" si="186"/>
        <v>Yes</v>
      </c>
      <c r="AD79" s="19" t="str">
        <f t="shared" si="187"/>
        <v>Yes</v>
      </c>
      <c r="AE79" s="19" t="str">
        <f t="shared" si="188"/>
        <v>Yes</v>
      </c>
      <c r="AF79" s="19" t="str">
        <f t="shared" si="189"/>
        <v>Yes</v>
      </c>
      <c r="AG79" s="19" t="str">
        <f t="shared" si="190"/>
        <v/>
      </c>
      <c r="AH79" s="19" t="str">
        <f t="shared" si="191"/>
        <v>Yes</v>
      </c>
      <c r="AI79" s="19" t="str">
        <f t="shared" si="192"/>
        <v>Yes</v>
      </c>
      <c r="AJ79" s="19" t="str">
        <f t="shared" si="193"/>
        <v>Yes</v>
      </c>
      <c r="AK79" s="19" t="str">
        <f t="shared" si="194"/>
        <v>Yes</v>
      </c>
      <c r="AL79" s="19" t="str">
        <f t="shared" si="195"/>
        <v>Yes</v>
      </c>
      <c r="AM79" s="19" t="str">
        <f t="shared" si="196"/>
        <v>Yes</v>
      </c>
      <c r="AN79" s="19" t="str">
        <f t="shared" si="197"/>
        <v>Yes</v>
      </c>
      <c r="AO79" s="19" t="str">
        <f t="shared" si="198"/>
        <v>Yes</v>
      </c>
      <c r="AP79" s="19" t="str">
        <f t="shared" si="199"/>
        <v>Yes</v>
      </c>
      <c r="AQ79" s="19" t="str">
        <f t="shared" si="200"/>
        <v>Yes</v>
      </c>
      <c r="AR79" s="19" t="str">
        <f t="shared" si="201"/>
        <v>Yes</v>
      </c>
      <c r="AS79" s="19" t="str">
        <f t="shared" si="202"/>
        <v>Yes</v>
      </c>
      <c r="AT79" s="19" t="str">
        <f t="shared" si="203"/>
        <v>Yes</v>
      </c>
      <c r="AU79" s="19" t="str">
        <f t="shared" si="204"/>
        <v>Yes</v>
      </c>
      <c r="AV79" s="19" t="str">
        <f t="shared" si="205"/>
        <v>Yes</v>
      </c>
      <c r="AW79" s="19" t="str">
        <f t="shared" si="206"/>
        <v>Yes</v>
      </c>
      <c r="AX79" s="19" t="str">
        <f t="shared" si="207"/>
        <v>Yes</v>
      </c>
      <c r="AY79" s="19" t="str">
        <f t="shared" si="208"/>
        <v>Yes</v>
      </c>
      <c r="AZ79" s="19" t="str">
        <f t="shared" si="209"/>
        <v>Yes</v>
      </c>
      <c r="BA79" s="19" t="str">
        <f t="shared" si="210"/>
        <v>Yes</v>
      </c>
      <c r="BB79" s="19" t="str">
        <f t="shared" si="211"/>
        <v>Yes</v>
      </c>
      <c r="BC79" s="19" t="str">
        <f t="shared" si="212"/>
        <v>Yes</v>
      </c>
      <c r="BD79" s="19" t="str">
        <f t="shared" si="213"/>
        <v>Yes</v>
      </c>
      <c r="BE79" s="19" t="str">
        <f t="shared" si="214"/>
        <v>Yes</v>
      </c>
      <c r="BF79" s="19" t="str">
        <f t="shared" si="215"/>
        <v>Yes</v>
      </c>
      <c r="BG79" s="19" t="str">
        <f t="shared" si="141"/>
        <v>Yes</v>
      </c>
      <c r="BH79" s="19" t="str">
        <f t="shared" si="141"/>
        <v>Yes</v>
      </c>
      <c r="BI79" s="19" t="str">
        <f t="shared" si="142"/>
        <v>Yes</v>
      </c>
      <c r="BJ79" s="19" t="str">
        <f t="shared" si="143"/>
        <v>Yes</v>
      </c>
      <c r="BK79" s="19" t="str">
        <f t="shared" si="144"/>
        <v>Yes</v>
      </c>
      <c r="BL79" s="19" t="str">
        <f t="shared" si="145"/>
        <v>Yes</v>
      </c>
      <c r="BM79" s="19" t="str">
        <f t="shared" si="146"/>
        <v>Yes</v>
      </c>
      <c r="BN79" s="19" t="str">
        <f t="shared" si="147"/>
        <v>Yes</v>
      </c>
      <c r="BO79" s="19" t="str">
        <f t="shared" si="148"/>
        <v>Yes</v>
      </c>
      <c r="BP79" s="19" t="str">
        <f t="shared" si="149"/>
        <v>Yes</v>
      </c>
      <c r="BQ79" s="19" t="str">
        <f t="shared" si="150"/>
        <v>Yes</v>
      </c>
      <c r="BR79" s="19" t="str">
        <f t="shared" si="151"/>
        <v>Yes</v>
      </c>
      <c r="BS79" s="19" t="str">
        <f t="shared" si="152"/>
        <v>Yes</v>
      </c>
      <c r="BT79" s="19" t="str">
        <f t="shared" si="153"/>
        <v>Yes</v>
      </c>
      <c r="BU79" s="19" t="str">
        <f t="shared" si="154"/>
        <v>Yes</v>
      </c>
      <c r="BV79" s="19" t="str">
        <f t="shared" si="155"/>
        <v>Yes</v>
      </c>
      <c r="BW79" s="5" t="s">
        <v>290</v>
      </c>
      <c r="BX79" s="13" t="str">
        <f t="shared" si="156"/>
        <v>Yes</v>
      </c>
      <c r="BY79" s="13" t="str">
        <f t="shared" si="157"/>
        <v>Yes</v>
      </c>
      <c r="BZ79" s="13" t="str">
        <f t="shared" si="158"/>
        <v>Yes</v>
      </c>
      <c r="CA79" s="13" t="str">
        <f t="shared" si="159"/>
        <v>Yes</v>
      </c>
      <c r="CB79" s="13" t="str">
        <f t="shared" si="160"/>
        <v/>
      </c>
      <c r="CC79" s="13" t="str">
        <f t="shared" si="161"/>
        <v>Yes</v>
      </c>
      <c r="CD79" s="13" t="str">
        <f t="shared" si="162"/>
        <v/>
      </c>
      <c r="CE79" s="13" t="str">
        <f t="shared" si="163"/>
        <v/>
      </c>
      <c r="CF79" s="13" t="str">
        <f t="shared" si="164"/>
        <v>Yes</v>
      </c>
      <c r="CG79" s="13" t="str">
        <f t="shared" si="165"/>
        <v/>
      </c>
      <c r="CH79" s="13" t="str">
        <f t="shared" si="166"/>
        <v>Yes</v>
      </c>
      <c r="CI79" s="13" t="str">
        <f t="shared" si="167"/>
        <v>Yes</v>
      </c>
      <c r="CJ79" s="13" t="str">
        <f t="shared" si="168"/>
        <v/>
      </c>
      <c r="CK79" s="13" t="str">
        <f t="shared" si="169"/>
        <v/>
      </c>
      <c r="CL79" s="13" t="str">
        <f t="shared" si="170"/>
        <v>Yes</v>
      </c>
      <c r="CM79" s="13" t="str">
        <f t="shared" si="171"/>
        <v>Yes</v>
      </c>
      <c r="CN79" s="13" t="str">
        <f t="shared" si="172"/>
        <v>Yes</v>
      </c>
      <c r="CO79" s="13" t="str">
        <f t="shared" si="173"/>
        <v>Yes</v>
      </c>
      <c r="CP79" s="13" t="str">
        <f t="shared" si="174"/>
        <v>Yes</v>
      </c>
      <c r="CQ79" s="13" t="str">
        <f t="shared" si="175"/>
        <v>Yes</v>
      </c>
      <c r="CR79" s="13" t="str">
        <f t="shared" si="176"/>
        <v/>
      </c>
      <c r="CS79" s="13" t="str">
        <f t="shared" si="177"/>
        <v/>
      </c>
      <c r="CT79" s="13" t="str">
        <f t="shared" si="178"/>
        <v/>
      </c>
      <c r="CU79" s="13" t="str">
        <f t="shared" si="179"/>
        <v>Yes</v>
      </c>
      <c r="CV79" s="13" t="str">
        <f t="shared" si="180"/>
        <v>Yes</v>
      </c>
      <c r="CW79" s="13" t="str">
        <f t="shared" si="181"/>
        <v>Yes</v>
      </c>
      <c r="CX79" s="13" t="str">
        <f t="shared" si="182"/>
        <v>Yes</v>
      </c>
      <c r="CY79" s="13" t="str">
        <f t="shared" si="183"/>
        <v>Yes</v>
      </c>
    </row>
    <row r="80" spans="1:103" ht="35.700000000000003" customHeight="1" x14ac:dyDescent="0.45">
      <c r="A80" s="4" t="s">
        <v>570</v>
      </c>
      <c r="B80" s="4" t="s">
        <v>567</v>
      </c>
      <c r="C80" s="5" t="s">
        <v>397</v>
      </c>
      <c r="D80" s="6" t="s">
        <v>219</v>
      </c>
      <c r="E80" s="10">
        <v>99451</v>
      </c>
      <c r="F80" s="5" t="s">
        <v>221</v>
      </c>
      <c r="G80" s="9" t="s">
        <v>307</v>
      </c>
      <c r="H80" s="10">
        <v>1</v>
      </c>
      <c r="I80" s="5" t="s">
        <v>405</v>
      </c>
      <c r="J80" s="9" t="s">
        <v>301</v>
      </c>
      <c r="K80" s="13"/>
      <c r="L80" s="13" t="str">
        <f t="shared" si="128"/>
        <v>Yes</v>
      </c>
      <c r="M80" s="13" t="str">
        <f t="shared" si="129"/>
        <v/>
      </c>
      <c r="N80" s="13" t="str">
        <f t="shared" si="130"/>
        <v/>
      </c>
      <c r="O80" s="13" t="str">
        <f t="shared" si="131"/>
        <v/>
      </c>
      <c r="P80" s="13" t="str">
        <f t="shared" si="132"/>
        <v/>
      </c>
      <c r="Q80" s="13" t="str">
        <f t="shared" si="133"/>
        <v/>
      </c>
      <c r="R80" s="13" t="str">
        <f t="shared" si="134"/>
        <v/>
      </c>
      <c r="S80" s="13" t="str">
        <f t="shared" si="135"/>
        <v/>
      </c>
      <c r="T80" s="13" t="str">
        <f t="shared" si="136"/>
        <v/>
      </c>
      <c r="U80" s="13" t="str">
        <f t="shared" si="137"/>
        <v/>
      </c>
      <c r="V80" s="13" t="str">
        <f t="shared" si="138"/>
        <v/>
      </c>
      <c r="W80" s="9" t="s">
        <v>404</v>
      </c>
      <c r="X80" s="9" t="s">
        <v>539</v>
      </c>
      <c r="Y80" s="19" t="str">
        <f t="shared" si="139"/>
        <v/>
      </c>
      <c r="Z80" s="19" t="str">
        <f t="shared" si="140"/>
        <v>Yes</v>
      </c>
      <c r="AA80" s="19" t="str">
        <f t="shared" si="184"/>
        <v/>
      </c>
      <c r="AB80" s="19" t="str">
        <f t="shared" si="185"/>
        <v/>
      </c>
      <c r="AC80" s="19" t="str">
        <f t="shared" si="186"/>
        <v/>
      </c>
      <c r="AD80" s="19" t="str">
        <f t="shared" si="187"/>
        <v/>
      </c>
      <c r="AE80" s="19" t="str">
        <f t="shared" si="188"/>
        <v/>
      </c>
      <c r="AF80" s="19" t="str">
        <f t="shared" si="189"/>
        <v/>
      </c>
      <c r="AG80" s="19" t="str">
        <f t="shared" si="190"/>
        <v/>
      </c>
      <c r="AH80" s="19" t="str">
        <f t="shared" si="191"/>
        <v>Yes</v>
      </c>
      <c r="AI80" s="19" t="str">
        <f t="shared" si="192"/>
        <v/>
      </c>
      <c r="AJ80" s="19" t="str">
        <f t="shared" si="193"/>
        <v/>
      </c>
      <c r="AK80" s="19" t="str">
        <f t="shared" si="194"/>
        <v/>
      </c>
      <c r="AL80" s="19" t="str">
        <f t="shared" si="195"/>
        <v/>
      </c>
      <c r="AM80" s="19" t="str">
        <f t="shared" si="196"/>
        <v/>
      </c>
      <c r="AN80" s="19" t="str">
        <f t="shared" si="197"/>
        <v/>
      </c>
      <c r="AO80" s="19" t="str">
        <f t="shared" si="198"/>
        <v/>
      </c>
      <c r="AP80" s="19" t="str">
        <f t="shared" si="199"/>
        <v/>
      </c>
      <c r="AQ80" s="19" t="str">
        <f t="shared" si="200"/>
        <v/>
      </c>
      <c r="AR80" s="19" t="str">
        <f t="shared" si="201"/>
        <v/>
      </c>
      <c r="AS80" s="19" t="str">
        <f t="shared" si="202"/>
        <v/>
      </c>
      <c r="AT80" s="19" t="str">
        <f t="shared" si="203"/>
        <v/>
      </c>
      <c r="AU80" s="19" t="str">
        <f t="shared" si="204"/>
        <v/>
      </c>
      <c r="AV80" s="19" t="str">
        <f t="shared" si="205"/>
        <v/>
      </c>
      <c r="AW80" s="19" t="str">
        <f t="shared" si="206"/>
        <v/>
      </c>
      <c r="AX80" s="19" t="str">
        <f t="shared" si="207"/>
        <v/>
      </c>
      <c r="AY80" s="19" t="str">
        <f t="shared" si="208"/>
        <v/>
      </c>
      <c r="AZ80" s="19" t="str">
        <f t="shared" si="209"/>
        <v/>
      </c>
      <c r="BA80" s="19" t="str">
        <f t="shared" si="210"/>
        <v/>
      </c>
      <c r="BB80" s="19" t="str">
        <f t="shared" si="211"/>
        <v/>
      </c>
      <c r="BC80" s="19" t="str">
        <f t="shared" si="212"/>
        <v/>
      </c>
      <c r="BD80" s="19" t="str">
        <f t="shared" si="213"/>
        <v/>
      </c>
      <c r="BE80" s="19" t="str">
        <f t="shared" si="214"/>
        <v/>
      </c>
      <c r="BF80" s="19" t="str">
        <f t="shared" si="215"/>
        <v/>
      </c>
      <c r="BG80" s="19" t="str">
        <f t="shared" si="141"/>
        <v/>
      </c>
      <c r="BH80" s="19" t="str">
        <f t="shared" si="141"/>
        <v/>
      </c>
      <c r="BI80" s="19" t="str">
        <f t="shared" si="142"/>
        <v/>
      </c>
      <c r="BJ80" s="19" t="str">
        <f t="shared" si="143"/>
        <v/>
      </c>
      <c r="BK80" s="19" t="str">
        <f t="shared" si="144"/>
        <v/>
      </c>
      <c r="BL80" s="19" t="str">
        <f t="shared" si="145"/>
        <v/>
      </c>
      <c r="BM80" s="19" t="str">
        <f t="shared" si="146"/>
        <v/>
      </c>
      <c r="BN80" s="19" t="str">
        <f t="shared" si="147"/>
        <v/>
      </c>
      <c r="BO80" s="19" t="str">
        <f t="shared" si="148"/>
        <v/>
      </c>
      <c r="BP80" s="19" t="str">
        <f t="shared" si="149"/>
        <v/>
      </c>
      <c r="BQ80" s="19" t="str">
        <f t="shared" si="150"/>
        <v/>
      </c>
      <c r="BR80" s="19" t="str">
        <f t="shared" si="151"/>
        <v/>
      </c>
      <c r="BS80" s="19" t="str">
        <f t="shared" si="152"/>
        <v/>
      </c>
      <c r="BT80" s="19" t="str">
        <f t="shared" si="153"/>
        <v/>
      </c>
      <c r="BU80" s="19" t="str">
        <f t="shared" si="154"/>
        <v/>
      </c>
      <c r="BV80" s="19" t="str">
        <f t="shared" si="155"/>
        <v/>
      </c>
      <c r="BW80" s="9" t="s">
        <v>220</v>
      </c>
      <c r="BX80" s="13" t="str">
        <f t="shared" si="156"/>
        <v>Yes</v>
      </c>
      <c r="BY80" s="13" t="str">
        <f t="shared" si="157"/>
        <v>Yes</v>
      </c>
      <c r="BZ80" s="13" t="str">
        <f t="shared" si="158"/>
        <v/>
      </c>
      <c r="CA80" s="13" t="str">
        <f t="shared" si="159"/>
        <v>Yes</v>
      </c>
      <c r="CB80" s="13" t="str">
        <f t="shared" si="160"/>
        <v>Yes</v>
      </c>
      <c r="CC80" s="13" t="str">
        <f t="shared" si="161"/>
        <v/>
      </c>
      <c r="CD80" s="13" t="str">
        <f t="shared" si="162"/>
        <v/>
      </c>
      <c r="CE80" s="13" t="str">
        <f t="shared" si="163"/>
        <v/>
      </c>
      <c r="CF80" s="13" t="str">
        <f t="shared" si="164"/>
        <v>Yes</v>
      </c>
      <c r="CG80" s="13" t="str">
        <f t="shared" si="165"/>
        <v/>
      </c>
      <c r="CH80" s="13" t="str">
        <f t="shared" si="166"/>
        <v/>
      </c>
      <c r="CI80" s="13" t="str">
        <f t="shared" si="167"/>
        <v>Yes</v>
      </c>
      <c r="CJ80" s="13" t="str">
        <f t="shared" si="168"/>
        <v/>
      </c>
      <c r="CK80" s="13" t="str">
        <f t="shared" si="169"/>
        <v/>
      </c>
      <c r="CL80" s="13" t="str">
        <f t="shared" si="170"/>
        <v>Yes</v>
      </c>
      <c r="CM80" s="13" t="str">
        <f t="shared" si="171"/>
        <v>Yes</v>
      </c>
      <c r="CN80" s="13" t="str">
        <f t="shared" si="172"/>
        <v>Yes</v>
      </c>
      <c r="CO80" s="13" t="str">
        <f t="shared" si="173"/>
        <v/>
      </c>
      <c r="CP80" s="13" t="str">
        <f t="shared" si="174"/>
        <v/>
      </c>
      <c r="CQ80" s="13" t="str">
        <f t="shared" si="175"/>
        <v/>
      </c>
      <c r="CR80" s="13" t="str">
        <f t="shared" si="176"/>
        <v/>
      </c>
      <c r="CS80" s="13" t="str">
        <f t="shared" si="177"/>
        <v/>
      </c>
      <c r="CT80" s="13" t="str">
        <f t="shared" si="178"/>
        <v/>
      </c>
      <c r="CU80" s="13" t="str">
        <f t="shared" si="179"/>
        <v>Yes</v>
      </c>
      <c r="CV80" s="13" t="str">
        <f t="shared" si="180"/>
        <v>Yes</v>
      </c>
      <c r="CW80" s="13" t="str">
        <f t="shared" si="181"/>
        <v>Yes</v>
      </c>
      <c r="CX80" s="13" t="str">
        <f t="shared" si="182"/>
        <v/>
      </c>
      <c r="CY80" s="13" t="str">
        <f t="shared" si="183"/>
        <v>Yes</v>
      </c>
    </row>
    <row r="81" spans="1:103" ht="35.700000000000003" customHeight="1" x14ac:dyDescent="0.45">
      <c r="A81" s="4" t="s">
        <v>579</v>
      </c>
      <c r="B81" s="4" t="s">
        <v>575</v>
      </c>
      <c r="C81" s="5" t="s">
        <v>397</v>
      </c>
      <c r="D81" s="8" t="s">
        <v>232</v>
      </c>
      <c r="E81" s="9" t="s">
        <v>233</v>
      </c>
      <c r="F81" s="5" t="s">
        <v>275</v>
      </c>
      <c r="G81" s="9" t="s">
        <v>302</v>
      </c>
      <c r="H81" s="10">
        <v>96</v>
      </c>
      <c r="I81" s="9" t="s">
        <v>301</v>
      </c>
      <c r="J81" s="9" t="s">
        <v>301</v>
      </c>
      <c r="K81" s="13"/>
      <c r="L81" s="13" t="str">
        <f t="shared" si="128"/>
        <v>Yes</v>
      </c>
      <c r="M81" s="13" t="str">
        <f t="shared" si="129"/>
        <v>Yes</v>
      </c>
      <c r="N81" s="13" t="str">
        <f t="shared" si="130"/>
        <v/>
      </c>
      <c r="O81" s="13" t="str">
        <f t="shared" si="131"/>
        <v>Yes</v>
      </c>
      <c r="P81" s="13" t="str">
        <f t="shared" si="132"/>
        <v>Yes</v>
      </c>
      <c r="Q81" s="13" t="str">
        <f t="shared" si="133"/>
        <v>Yes</v>
      </c>
      <c r="R81" s="13" t="str">
        <f t="shared" si="134"/>
        <v>Yes</v>
      </c>
      <c r="S81" s="13" t="str">
        <f t="shared" si="135"/>
        <v>Yes</v>
      </c>
      <c r="T81" s="13" t="str">
        <f t="shared" si="136"/>
        <v>Yes</v>
      </c>
      <c r="U81" s="13" t="str">
        <f t="shared" si="137"/>
        <v>Yes</v>
      </c>
      <c r="V81" s="13" t="str">
        <f t="shared" si="138"/>
        <v/>
      </c>
      <c r="W81" s="5" t="s">
        <v>315</v>
      </c>
      <c r="X81" s="5" t="s">
        <v>520</v>
      </c>
      <c r="Y81" s="19" t="str">
        <f t="shared" si="139"/>
        <v>Yes</v>
      </c>
      <c r="Z81" s="19" t="str">
        <f t="shared" si="140"/>
        <v>Yes</v>
      </c>
      <c r="AA81" s="19" t="str">
        <f t="shared" si="184"/>
        <v>Yes</v>
      </c>
      <c r="AB81" s="19" t="str">
        <f t="shared" si="185"/>
        <v>Yes</v>
      </c>
      <c r="AC81" s="19" t="str">
        <f t="shared" si="186"/>
        <v>Yes</v>
      </c>
      <c r="AD81" s="19" t="str">
        <f t="shared" si="187"/>
        <v>Yes</v>
      </c>
      <c r="AE81" s="19" t="str">
        <f t="shared" si="188"/>
        <v>Yes</v>
      </c>
      <c r="AF81" s="19" t="str">
        <f t="shared" si="189"/>
        <v>Yes</v>
      </c>
      <c r="AG81" s="19" t="str">
        <f t="shared" si="190"/>
        <v/>
      </c>
      <c r="AH81" s="19" t="str">
        <f t="shared" si="191"/>
        <v>Yes</v>
      </c>
      <c r="AI81" s="19" t="str">
        <f t="shared" si="192"/>
        <v>Yes</v>
      </c>
      <c r="AJ81" s="19" t="str">
        <f t="shared" si="193"/>
        <v>Yes</v>
      </c>
      <c r="AK81" s="19" t="str">
        <f t="shared" si="194"/>
        <v>Yes</v>
      </c>
      <c r="AL81" s="19" t="str">
        <f t="shared" si="195"/>
        <v>Yes</v>
      </c>
      <c r="AM81" s="19" t="str">
        <f t="shared" si="196"/>
        <v>Yes</v>
      </c>
      <c r="AN81" s="19" t="str">
        <f t="shared" si="197"/>
        <v>Yes</v>
      </c>
      <c r="AO81" s="19" t="str">
        <f t="shared" si="198"/>
        <v>Yes</v>
      </c>
      <c r="AP81" s="19" t="str">
        <f t="shared" si="199"/>
        <v>Yes</v>
      </c>
      <c r="AQ81" s="19" t="str">
        <f t="shared" si="200"/>
        <v>Yes</v>
      </c>
      <c r="AR81" s="19" t="str">
        <f t="shared" si="201"/>
        <v>Yes</v>
      </c>
      <c r="AS81" s="19" t="str">
        <f t="shared" si="202"/>
        <v>Yes</v>
      </c>
      <c r="AT81" s="19" t="str">
        <f t="shared" si="203"/>
        <v>Yes</v>
      </c>
      <c r="AU81" s="19" t="str">
        <f t="shared" si="204"/>
        <v>Yes</v>
      </c>
      <c r="AV81" s="19" t="str">
        <f t="shared" si="205"/>
        <v>Yes</v>
      </c>
      <c r="AW81" s="19" t="str">
        <f t="shared" si="206"/>
        <v>Yes</v>
      </c>
      <c r="AX81" s="19" t="str">
        <f t="shared" si="207"/>
        <v>Yes</v>
      </c>
      <c r="AY81" s="19" t="str">
        <f t="shared" si="208"/>
        <v>Yes</v>
      </c>
      <c r="AZ81" s="19" t="str">
        <f t="shared" si="209"/>
        <v>Yes</v>
      </c>
      <c r="BA81" s="19" t="str">
        <f t="shared" si="210"/>
        <v>Yes</v>
      </c>
      <c r="BB81" s="19" t="str">
        <f t="shared" si="211"/>
        <v>Yes</v>
      </c>
      <c r="BC81" s="19" t="str">
        <f t="shared" si="212"/>
        <v>Yes</v>
      </c>
      <c r="BD81" s="19" t="str">
        <f t="shared" si="213"/>
        <v>Yes</v>
      </c>
      <c r="BE81" s="19" t="str">
        <f t="shared" si="214"/>
        <v>Yes</v>
      </c>
      <c r="BF81" s="19" t="str">
        <f t="shared" si="215"/>
        <v>Yes</v>
      </c>
      <c r="BG81" s="19" t="str">
        <f t="shared" si="141"/>
        <v>Yes</v>
      </c>
      <c r="BH81" s="19" t="str">
        <f t="shared" si="141"/>
        <v>Yes</v>
      </c>
      <c r="BI81" s="19" t="str">
        <f t="shared" si="142"/>
        <v>Yes</v>
      </c>
      <c r="BJ81" s="19" t="str">
        <f t="shared" si="143"/>
        <v>Yes</v>
      </c>
      <c r="BK81" s="19" t="str">
        <f t="shared" si="144"/>
        <v>Yes</v>
      </c>
      <c r="BL81" s="19" t="str">
        <f t="shared" si="145"/>
        <v>Yes</v>
      </c>
      <c r="BM81" s="19" t="str">
        <f t="shared" si="146"/>
        <v>Yes</v>
      </c>
      <c r="BN81" s="19" t="str">
        <f t="shared" si="147"/>
        <v>Yes</v>
      </c>
      <c r="BO81" s="19" t="str">
        <f t="shared" si="148"/>
        <v>Yes</v>
      </c>
      <c r="BP81" s="19" t="str">
        <f t="shared" si="149"/>
        <v>Yes</v>
      </c>
      <c r="BQ81" s="19" t="str">
        <f t="shared" si="150"/>
        <v>Yes</v>
      </c>
      <c r="BR81" s="19" t="str">
        <f t="shared" si="151"/>
        <v>Yes</v>
      </c>
      <c r="BS81" s="19" t="str">
        <f t="shared" si="152"/>
        <v>Yes</v>
      </c>
      <c r="BT81" s="19" t="str">
        <f t="shared" si="153"/>
        <v>Yes</v>
      </c>
      <c r="BU81" s="19" t="str">
        <f t="shared" si="154"/>
        <v>Yes</v>
      </c>
      <c r="BV81" s="19" t="str">
        <f t="shared" si="155"/>
        <v>Yes</v>
      </c>
      <c r="BW81" s="5" t="s">
        <v>196</v>
      </c>
      <c r="BX81" s="13" t="str">
        <f t="shared" si="156"/>
        <v/>
      </c>
      <c r="BY81" s="13" t="str">
        <f t="shared" si="157"/>
        <v/>
      </c>
      <c r="BZ81" s="13" t="str">
        <f t="shared" si="158"/>
        <v/>
      </c>
      <c r="CA81" s="13" t="str">
        <f t="shared" si="159"/>
        <v/>
      </c>
      <c r="CB81" s="13" t="str">
        <f t="shared" si="160"/>
        <v>Yes</v>
      </c>
      <c r="CC81" s="13" t="str">
        <f t="shared" si="161"/>
        <v/>
      </c>
      <c r="CD81" s="13" t="str">
        <f t="shared" si="162"/>
        <v/>
      </c>
      <c r="CE81" s="13" t="str">
        <f t="shared" si="163"/>
        <v/>
      </c>
      <c r="CF81" s="13" t="str">
        <f t="shared" si="164"/>
        <v>Yes</v>
      </c>
      <c r="CG81" s="13" t="str">
        <f t="shared" si="165"/>
        <v/>
      </c>
      <c r="CH81" s="13" t="str">
        <f t="shared" si="166"/>
        <v/>
      </c>
      <c r="CI81" s="13" t="str">
        <f t="shared" si="167"/>
        <v>Yes</v>
      </c>
      <c r="CJ81" s="13" t="str">
        <f t="shared" si="168"/>
        <v/>
      </c>
      <c r="CK81" s="13" t="str">
        <f t="shared" si="169"/>
        <v>Yes</v>
      </c>
      <c r="CL81" s="13" t="str">
        <f t="shared" si="170"/>
        <v/>
      </c>
      <c r="CM81" s="13" t="str">
        <f t="shared" si="171"/>
        <v/>
      </c>
      <c r="CN81" s="13" t="str">
        <f t="shared" si="172"/>
        <v/>
      </c>
      <c r="CO81" s="13" t="str">
        <f t="shared" si="173"/>
        <v>Yes</v>
      </c>
      <c r="CP81" s="13" t="str">
        <f t="shared" si="174"/>
        <v>Yes</v>
      </c>
      <c r="CQ81" s="13" t="str">
        <f t="shared" si="175"/>
        <v>Yes</v>
      </c>
      <c r="CR81" s="13" t="str">
        <f t="shared" si="176"/>
        <v/>
      </c>
      <c r="CS81" s="13" t="str">
        <f t="shared" si="177"/>
        <v/>
      </c>
      <c r="CT81" s="13" t="str">
        <f t="shared" si="178"/>
        <v/>
      </c>
      <c r="CU81" s="13" t="str">
        <f t="shared" si="179"/>
        <v>Yes</v>
      </c>
      <c r="CV81" s="13" t="str">
        <f t="shared" si="180"/>
        <v>Yes</v>
      </c>
      <c r="CW81" s="13" t="str">
        <f t="shared" si="181"/>
        <v>Yes</v>
      </c>
      <c r="CX81" s="13" t="str">
        <f t="shared" si="182"/>
        <v/>
      </c>
      <c r="CY81" s="13" t="str">
        <f t="shared" si="183"/>
        <v>Yes</v>
      </c>
    </row>
    <row r="82" spans="1:103" ht="35.700000000000003" customHeight="1" x14ac:dyDescent="0.45">
      <c r="A82" s="4" t="s">
        <v>554</v>
      </c>
      <c r="B82" s="4" t="s">
        <v>12</v>
      </c>
      <c r="C82" s="5" t="s">
        <v>397</v>
      </c>
      <c r="D82" s="8" t="s">
        <v>230</v>
      </c>
      <c r="E82" s="9" t="s">
        <v>231</v>
      </c>
      <c r="F82" s="5" t="s">
        <v>283</v>
      </c>
      <c r="G82" s="9" t="s">
        <v>302</v>
      </c>
      <c r="H82" s="10">
        <v>96</v>
      </c>
      <c r="I82" s="9" t="s">
        <v>301</v>
      </c>
      <c r="J82" s="9" t="s">
        <v>301</v>
      </c>
      <c r="K82" s="13"/>
      <c r="L82" s="13" t="str">
        <f t="shared" si="128"/>
        <v>Yes</v>
      </c>
      <c r="M82" s="13" t="str">
        <f t="shared" si="129"/>
        <v>Yes</v>
      </c>
      <c r="N82" s="13" t="str">
        <f t="shared" si="130"/>
        <v>Yes</v>
      </c>
      <c r="O82" s="13" t="str">
        <f t="shared" si="131"/>
        <v>Yes</v>
      </c>
      <c r="P82" s="13" t="str">
        <f t="shared" si="132"/>
        <v>Yes</v>
      </c>
      <c r="Q82" s="13" t="str">
        <f t="shared" si="133"/>
        <v>Yes</v>
      </c>
      <c r="R82" s="13" t="str">
        <f t="shared" si="134"/>
        <v>Yes</v>
      </c>
      <c r="S82" s="13" t="str">
        <f t="shared" si="135"/>
        <v>Yes</v>
      </c>
      <c r="T82" s="13" t="str">
        <f t="shared" si="136"/>
        <v>Yes</v>
      </c>
      <c r="U82" s="13" t="str">
        <f t="shared" si="137"/>
        <v>Yes</v>
      </c>
      <c r="V82" s="13" t="str">
        <f t="shared" si="138"/>
        <v/>
      </c>
      <c r="W82" s="5" t="s">
        <v>315</v>
      </c>
      <c r="X82" s="5" t="s">
        <v>520</v>
      </c>
      <c r="Y82" s="19" t="str">
        <f t="shared" si="139"/>
        <v>Yes</v>
      </c>
      <c r="Z82" s="19" t="str">
        <f t="shared" si="140"/>
        <v>Yes</v>
      </c>
      <c r="AA82" s="19" t="str">
        <f t="shared" si="184"/>
        <v>Yes</v>
      </c>
      <c r="AB82" s="19" t="str">
        <f t="shared" si="185"/>
        <v>Yes</v>
      </c>
      <c r="AC82" s="19" t="str">
        <f t="shared" si="186"/>
        <v>Yes</v>
      </c>
      <c r="AD82" s="19" t="str">
        <f t="shared" si="187"/>
        <v>Yes</v>
      </c>
      <c r="AE82" s="19" t="str">
        <f t="shared" si="188"/>
        <v>Yes</v>
      </c>
      <c r="AF82" s="19" t="str">
        <f t="shared" si="189"/>
        <v>Yes</v>
      </c>
      <c r="AG82" s="19" t="str">
        <f t="shared" si="190"/>
        <v/>
      </c>
      <c r="AH82" s="19" t="str">
        <f t="shared" si="191"/>
        <v>Yes</v>
      </c>
      <c r="AI82" s="19" t="str">
        <f t="shared" si="192"/>
        <v>Yes</v>
      </c>
      <c r="AJ82" s="19" t="str">
        <f t="shared" si="193"/>
        <v>Yes</v>
      </c>
      <c r="AK82" s="19" t="str">
        <f t="shared" si="194"/>
        <v>Yes</v>
      </c>
      <c r="AL82" s="19" t="str">
        <f t="shared" si="195"/>
        <v>Yes</v>
      </c>
      <c r="AM82" s="19" t="str">
        <f t="shared" si="196"/>
        <v>Yes</v>
      </c>
      <c r="AN82" s="19" t="str">
        <f t="shared" si="197"/>
        <v>Yes</v>
      </c>
      <c r="AO82" s="19" t="str">
        <f t="shared" si="198"/>
        <v>Yes</v>
      </c>
      <c r="AP82" s="19" t="str">
        <f t="shared" si="199"/>
        <v>Yes</v>
      </c>
      <c r="AQ82" s="19" t="str">
        <f t="shared" si="200"/>
        <v>Yes</v>
      </c>
      <c r="AR82" s="19" t="str">
        <f t="shared" si="201"/>
        <v>Yes</v>
      </c>
      <c r="AS82" s="19" t="str">
        <f t="shared" si="202"/>
        <v>Yes</v>
      </c>
      <c r="AT82" s="19" t="str">
        <f t="shared" si="203"/>
        <v>Yes</v>
      </c>
      <c r="AU82" s="19" t="str">
        <f t="shared" si="204"/>
        <v>Yes</v>
      </c>
      <c r="AV82" s="19" t="str">
        <f t="shared" si="205"/>
        <v>Yes</v>
      </c>
      <c r="AW82" s="19" t="str">
        <f t="shared" si="206"/>
        <v>Yes</v>
      </c>
      <c r="AX82" s="19" t="str">
        <f t="shared" si="207"/>
        <v>Yes</v>
      </c>
      <c r="AY82" s="19" t="str">
        <f t="shared" si="208"/>
        <v>Yes</v>
      </c>
      <c r="AZ82" s="19" t="str">
        <f t="shared" si="209"/>
        <v>Yes</v>
      </c>
      <c r="BA82" s="19" t="str">
        <f t="shared" si="210"/>
        <v>Yes</v>
      </c>
      <c r="BB82" s="19" t="str">
        <f t="shared" si="211"/>
        <v>Yes</v>
      </c>
      <c r="BC82" s="19" t="str">
        <f t="shared" si="212"/>
        <v>Yes</v>
      </c>
      <c r="BD82" s="19" t="str">
        <f t="shared" si="213"/>
        <v>Yes</v>
      </c>
      <c r="BE82" s="19" t="str">
        <f t="shared" si="214"/>
        <v>Yes</v>
      </c>
      <c r="BF82" s="19" t="str">
        <f t="shared" si="215"/>
        <v>Yes</v>
      </c>
      <c r="BG82" s="19" t="str">
        <f t="shared" si="141"/>
        <v>Yes</v>
      </c>
      <c r="BH82" s="19" t="str">
        <f t="shared" si="141"/>
        <v>Yes</v>
      </c>
      <c r="BI82" s="19" t="str">
        <f t="shared" si="142"/>
        <v>Yes</v>
      </c>
      <c r="BJ82" s="19" t="str">
        <f t="shared" si="143"/>
        <v>Yes</v>
      </c>
      <c r="BK82" s="19" t="str">
        <f t="shared" si="144"/>
        <v>Yes</v>
      </c>
      <c r="BL82" s="19" t="str">
        <f t="shared" si="145"/>
        <v>Yes</v>
      </c>
      <c r="BM82" s="19" t="str">
        <f t="shared" si="146"/>
        <v>Yes</v>
      </c>
      <c r="BN82" s="19" t="str">
        <f t="shared" si="147"/>
        <v>Yes</v>
      </c>
      <c r="BO82" s="19" t="str">
        <f t="shared" si="148"/>
        <v>Yes</v>
      </c>
      <c r="BP82" s="19" t="str">
        <f t="shared" si="149"/>
        <v>Yes</v>
      </c>
      <c r="BQ82" s="19" t="str">
        <f t="shared" si="150"/>
        <v>Yes</v>
      </c>
      <c r="BR82" s="19" t="str">
        <f t="shared" si="151"/>
        <v>Yes</v>
      </c>
      <c r="BS82" s="19" t="str">
        <f t="shared" si="152"/>
        <v>Yes</v>
      </c>
      <c r="BT82" s="19" t="str">
        <f t="shared" si="153"/>
        <v>Yes</v>
      </c>
      <c r="BU82" s="19" t="str">
        <f t="shared" si="154"/>
        <v>Yes</v>
      </c>
      <c r="BV82" s="19" t="str">
        <f t="shared" si="155"/>
        <v>Yes</v>
      </c>
      <c r="BW82" s="5" t="s">
        <v>196</v>
      </c>
      <c r="BX82" s="13" t="str">
        <f t="shared" si="156"/>
        <v/>
      </c>
      <c r="BY82" s="13" t="str">
        <f t="shared" si="157"/>
        <v/>
      </c>
      <c r="BZ82" s="13" t="str">
        <f t="shared" si="158"/>
        <v/>
      </c>
      <c r="CA82" s="13" t="str">
        <f t="shared" si="159"/>
        <v/>
      </c>
      <c r="CB82" s="13" t="str">
        <f t="shared" si="160"/>
        <v>Yes</v>
      </c>
      <c r="CC82" s="13" t="str">
        <f t="shared" si="161"/>
        <v/>
      </c>
      <c r="CD82" s="13" t="str">
        <f t="shared" si="162"/>
        <v/>
      </c>
      <c r="CE82" s="13" t="str">
        <f t="shared" si="163"/>
        <v/>
      </c>
      <c r="CF82" s="13" t="str">
        <f t="shared" si="164"/>
        <v>Yes</v>
      </c>
      <c r="CG82" s="13" t="str">
        <f t="shared" si="165"/>
        <v/>
      </c>
      <c r="CH82" s="13" t="str">
        <f t="shared" si="166"/>
        <v/>
      </c>
      <c r="CI82" s="13" t="str">
        <f t="shared" si="167"/>
        <v>Yes</v>
      </c>
      <c r="CJ82" s="13" t="str">
        <f t="shared" si="168"/>
        <v/>
      </c>
      <c r="CK82" s="13" t="str">
        <f t="shared" si="169"/>
        <v>Yes</v>
      </c>
      <c r="CL82" s="13" t="str">
        <f t="shared" si="170"/>
        <v/>
      </c>
      <c r="CM82" s="13" t="str">
        <f t="shared" si="171"/>
        <v/>
      </c>
      <c r="CN82" s="13" t="str">
        <f t="shared" si="172"/>
        <v/>
      </c>
      <c r="CO82" s="13" t="str">
        <f t="shared" si="173"/>
        <v>Yes</v>
      </c>
      <c r="CP82" s="13" t="str">
        <f t="shared" si="174"/>
        <v>Yes</v>
      </c>
      <c r="CQ82" s="13" t="str">
        <f t="shared" si="175"/>
        <v>Yes</v>
      </c>
      <c r="CR82" s="13" t="str">
        <f t="shared" si="176"/>
        <v/>
      </c>
      <c r="CS82" s="13" t="str">
        <f t="shared" si="177"/>
        <v/>
      </c>
      <c r="CT82" s="13" t="str">
        <f t="shared" si="178"/>
        <v/>
      </c>
      <c r="CU82" s="13" t="str">
        <f t="shared" si="179"/>
        <v>Yes</v>
      </c>
      <c r="CV82" s="13" t="str">
        <f t="shared" si="180"/>
        <v>Yes</v>
      </c>
      <c r="CW82" s="13" t="str">
        <f t="shared" si="181"/>
        <v>Yes</v>
      </c>
      <c r="CX82" s="13" t="str">
        <f t="shared" si="182"/>
        <v/>
      </c>
      <c r="CY82" s="13" t="str">
        <f t="shared" si="183"/>
        <v>Yes</v>
      </c>
    </row>
    <row r="83" spans="1:103" ht="35.700000000000003" customHeight="1" x14ac:dyDescent="0.45">
      <c r="A83" s="4" t="s">
        <v>301</v>
      </c>
      <c r="B83" s="4" t="s">
        <v>301</v>
      </c>
      <c r="C83" s="5" t="s">
        <v>47</v>
      </c>
      <c r="D83" s="6" t="s">
        <v>291</v>
      </c>
      <c r="E83" s="9" t="s">
        <v>244</v>
      </c>
      <c r="F83" s="5" t="s">
        <v>292</v>
      </c>
      <c r="G83" s="9" t="s">
        <v>302</v>
      </c>
      <c r="H83" s="10">
        <v>96</v>
      </c>
      <c r="I83" s="9" t="s">
        <v>301</v>
      </c>
      <c r="J83" s="9" t="s">
        <v>301</v>
      </c>
      <c r="K83" s="13"/>
      <c r="L83" s="13" t="str">
        <f t="shared" si="128"/>
        <v>Yes</v>
      </c>
      <c r="M83" s="13" t="str">
        <f t="shared" si="129"/>
        <v>Yes</v>
      </c>
      <c r="N83" s="13" t="str">
        <f t="shared" si="130"/>
        <v>Yes</v>
      </c>
      <c r="O83" s="13" t="str">
        <f t="shared" si="131"/>
        <v/>
      </c>
      <c r="P83" s="13" t="str">
        <f t="shared" si="132"/>
        <v/>
      </c>
      <c r="Q83" s="13" t="str">
        <f t="shared" si="133"/>
        <v/>
      </c>
      <c r="R83" s="13" t="str">
        <f t="shared" si="134"/>
        <v/>
      </c>
      <c r="S83" s="13" t="str">
        <f t="shared" si="135"/>
        <v/>
      </c>
      <c r="T83" s="13" t="str">
        <f t="shared" si="136"/>
        <v>Yes</v>
      </c>
      <c r="U83" s="13" t="str">
        <f t="shared" si="137"/>
        <v/>
      </c>
      <c r="V83" s="13" t="str">
        <f t="shared" si="138"/>
        <v/>
      </c>
      <c r="W83" s="5" t="s">
        <v>406</v>
      </c>
      <c r="X83" s="5" t="s">
        <v>526</v>
      </c>
      <c r="Y83" s="19" t="str">
        <f t="shared" si="139"/>
        <v/>
      </c>
      <c r="Z83" s="19" t="str">
        <f t="shared" si="140"/>
        <v/>
      </c>
      <c r="AA83" s="19" t="str">
        <f t="shared" si="184"/>
        <v/>
      </c>
      <c r="AB83" s="19" t="str">
        <f t="shared" si="185"/>
        <v/>
      </c>
      <c r="AC83" s="19" t="str">
        <f t="shared" si="186"/>
        <v>Yes</v>
      </c>
      <c r="AD83" s="19" t="str">
        <f t="shared" si="187"/>
        <v>Yes</v>
      </c>
      <c r="AE83" s="19" t="str">
        <f t="shared" si="188"/>
        <v>Yes</v>
      </c>
      <c r="AF83" s="19" t="str">
        <f t="shared" si="189"/>
        <v>Yes</v>
      </c>
      <c r="AG83" s="19" t="str">
        <f t="shared" si="190"/>
        <v/>
      </c>
      <c r="AH83" s="19" t="str">
        <f t="shared" si="191"/>
        <v/>
      </c>
      <c r="AI83" s="19" t="str">
        <f t="shared" si="192"/>
        <v/>
      </c>
      <c r="AJ83" s="19" t="str">
        <f t="shared" si="193"/>
        <v/>
      </c>
      <c r="AK83" s="19" t="str">
        <f t="shared" si="194"/>
        <v/>
      </c>
      <c r="AL83" s="19" t="str">
        <f t="shared" si="195"/>
        <v/>
      </c>
      <c r="AM83" s="19" t="str">
        <f t="shared" si="196"/>
        <v/>
      </c>
      <c r="AN83" s="19" t="str">
        <f t="shared" si="197"/>
        <v/>
      </c>
      <c r="AO83" s="19" t="str">
        <f t="shared" si="198"/>
        <v/>
      </c>
      <c r="AP83" s="19" t="str">
        <f t="shared" si="199"/>
        <v/>
      </c>
      <c r="AQ83" s="19" t="str">
        <f t="shared" si="200"/>
        <v/>
      </c>
      <c r="AR83" s="19" t="str">
        <f t="shared" si="201"/>
        <v/>
      </c>
      <c r="AS83" s="19" t="str">
        <f t="shared" si="202"/>
        <v>Yes</v>
      </c>
      <c r="AT83" s="19" t="str">
        <f t="shared" si="203"/>
        <v/>
      </c>
      <c r="AU83" s="19" t="str">
        <f t="shared" si="204"/>
        <v/>
      </c>
      <c r="AV83" s="19" t="str">
        <f t="shared" si="205"/>
        <v/>
      </c>
      <c r="AW83" s="19" t="str">
        <f t="shared" si="206"/>
        <v/>
      </c>
      <c r="AX83" s="19" t="str">
        <f t="shared" si="207"/>
        <v>Yes</v>
      </c>
      <c r="AY83" s="19" t="str">
        <f t="shared" si="208"/>
        <v/>
      </c>
      <c r="AZ83" s="19" t="str">
        <f t="shared" si="209"/>
        <v/>
      </c>
      <c r="BA83" s="19" t="str">
        <f t="shared" si="210"/>
        <v/>
      </c>
      <c r="BB83" s="19" t="str">
        <f t="shared" si="211"/>
        <v/>
      </c>
      <c r="BC83" s="19" t="str">
        <f t="shared" si="212"/>
        <v/>
      </c>
      <c r="BD83" s="19" t="str">
        <f t="shared" si="213"/>
        <v/>
      </c>
      <c r="BE83" s="19" t="str">
        <f t="shared" si="214"/>
        <v/>
      </c>
      <c r="BF83" s="19" t="str">
        <f t="shared" si="215"/>
        <v/>
      </c>
      <c r="BG83" s="19" t="str">
        <f t="shared" si="141"/>
        <v/>
      </c>
      <c r="BH83" s="19" t="str">
        <f t="shared" si="141"/>
        <v/>
      </c>
      <c r="BI83" s="19" t="str">
        <f t="shared" si="142"/>
        <v/>
      </c>
      <c r="BJ83" s="19" t="str">
        <f t="shared" si="143"/>
        <v/>
      </c>
      <c r="BK83" s="19" t="str">
        <f t="shared" si="144"/>
        <v/>
      </c>
      <c r="BL83" s="19" t="str">
        <f t="shared" si="145"/>
        <v/>
      </c>
      <c r="BM83" s="19" t="str">
        <f t="shared" si="146"/>
        <v/>
      </c>
      <c r="BN83" s="19" t="str">
        <f t="shared" si="147"/>
        <v/>
      </c>
      <c r="BO83" s="19" t="str">
        <f t="shared" si="148"/>
        <v/>
      </c>
      <c r="BP83" s="19" t="str">
        <f t="shared" si="149"/>
        <v>Yes</v>
      </c>
      <c r="BQ83" s="19" t="str">
        <f t="shared" si="150"/>
        <v/>
      </c>
      <c r="BR83" s="19" t="str">
        <f t="shared" si="151"/>
        <v/>
      </c>
      <c r="BS83" s="19" t="str">
        <f t="shared" si="152"/>
        <v/>
      </c>
      <c r="BT83" s="19" t="str">
        <f t="shared" si="153"/>
        <v/>
      </c>
      <c r="BU83" s="19" t="str">
        <f t="shared" si="154"/>
        <v/>
      </c>
      <c r="BV83" s="19" t="str">
        <f t="shared" si="155"/>
        <v/>
      </c>
      <c r="BW83" s="5" t="s">
        <v>245</v>
      </c>
      <c r="BX83" s="13" t="str">
        <f t="shared" si="156"/>
        <v/>
      </c>
      <c r="BY83" s="13" t="str">
        <f t="shared" si="157"/>
        <v/>
      </c>
      <c r="BZ83" s="13" t="str">
        <f t="shared" si="158"/>
        <v/>
      </c>
      <c r="CA83" s="13" t="str">
        <f t="shared" si="159"/>
        <v/>
      </c>
      <c r="CB83" s="13" t="str">
        <f t="shared" si="160"/>
        <v>Yes</v>
      </c>
      <c r="CC83" s="13" t="str">
        <f t="shared" si="161"/>
        <v/>
      </c>
      <c r="CD83" s="13" t="str">
        <f t="shared" si="162"/>
        <v/>
      </c>
      <c r="CE83" s="13" t="str">
        <f t="shared" si="163"/>
        <v/>
      </c>
      <c r="CF83" s="13" t="str">
        <f t="shared" si="164"/>
        <v>Yes</v>
      </c>
      <c r="CG83" s="13" t="str">
        <f t="shared" si="165"/>
        <v/>
      </c>
      <c r="CH83" s="13" t="str">
        <f t="shared" si="166"/>
        <v>Yes</v>
      </c>
      <c r="CI83" s="13" t="str">
        <f t="shared" si="167"/>
        <v>Yes</v>
      </c>
      <c r="CJ83" s="13" t="str">
        <f t="shared" si="168"/>
        <v/>
      </c>
      <c r="CK83" s="13" t="str">
        <f t="shared" si="169"/>
        <v>Yes</v>
      </c>
      <c r="CL83" s="13" t="str">
        <f t="shared" si="170"/>
        <v/>
      </c>
      <c r="CM83" s="13" t="str">
        <f t="shared" si="171"/>
        <v/>
      </c>
      <c r="CN83" s="13" t="str">
        <f t="shared" si="172"/>
        <v/>
      </c>
      <c r="CO83" s="13" t="str">
        <f t="shared" si="173"/>
        <v/>
      </c>
      <c r="CP83" s="13" t="str">
        <f t="shared" si="174"/>
        <v/>
      </c>
      <c r="CQ83" s="13" t="str">
        <f t="shared" si="175"/>
        <v/>
      </c>
      <c r="CR83" s="13" t="str">
        <f t="shared" si="176"/>
        <v/>
      </c>
      <c r="CS83" s="13" t="str">
        <f t="shared" si="177"/>
        <v/>
      </c>
      <c r="CT83" s="13" t="str">
        <f t="shared" si="178"/>
        <v>Yes</v>
      </c>
      <c r="CU83" s="13" t="str">
        <f t="shared" si="179"/>
        <v/>
      </c>
      <c r="CV83" s="13" t="str">
        <f t="shared" si="180"/>
        <v/>
      </c>
      <c r="CW83" s="13" t="str">
        <f t="shared" si="181"/>
        <v>Yes</v>
      </c>
      <c r="CX83" s="13" t="str">
        <f t="shared" si="182"/>
        <v>Yes</v>
      </c>
      <c r="CY83" s="13" t="str">
        <f t="shared" si="183"/>
        <v/>
      </c>
    </row>
    <row r="84" spans="1:103" ht="35.700000000000003" customHeight="1" x14ac:dyDescent="0.45">
      <c r="A84" s="4" t="s">
        <v>301</v>
      </c>
      <c r="B84" s="4" t="s">
        <v>301</v>
      </c>
      <c r="C84" s="5" t="s">
        <v>47</v>
      </c>
      <c r="D84" s="6" t="s">
        <v>293</v>
      </c>
      <c r="E84" s="9" t="s">
        <v>247</v>
      </c>
      <c r="F84" s="5" t="s">
        <v>292</v>
      </c>
      <c r="G84" s="9" t="s">
        <v>302</v>
      </c>
      <c r="H84" s="10">
        <v>96</v>
      </c>
      <c r="I84" s="9" t="s">
        <v>301</v>
      </c>
      <c r="J84" s="9" t="s">
        <v>301</v>
      </c>
      <c r="K84" s="13"/>
      <c r="L84" s="13" t="str">
        <f t="shared" si="128"/>
        <v>Yes</v>
      </c>
      <c r="M84" s="13" t="str">
        <f t="shared" si="129"/>
        <v>Yes</v>
      </c>
      <c r="N84" s="13" t="str">
        <f t="shared" si="130"/>
        <v>Yes</v>
      </c>
      <c r="O84" s="13" t="str">
        <f t="shared" si="131"/>
        <v/>
      </c>
      <c r="P84" s="13" t="str">
        <f t="shared" si="132"/>
        <v/>
      </c>
      <c r="Q84" s="13" t="str">
        <f t="shared" si="133"/>
        <v/>
      </c>
      <c r="R84" s="13" t="str">
        <f t="shared" si="134"/>
        <v/>
      </c>
      <c r="S84" s="13" t="str">
        <f t="shared" si="135"/>
        <v/>
      </c>
      <c r="T84" s="13" t="str">
        <f t="shared" si="136"/>
        <v>Yes</v>
      </c>
      <c r="U84" s="13" t="str">
        <f t="shared" si="137"/>
        <v/>
      </c>
      <c r="V84" s="13" t="str">
        <f t="shared" si="138"/>
        <v/>
      </c>
      <c r="W84" s="5" t="s">
        <v>406</v>
      </c>
      <c r="X84" s="5" t="s">
        <v>526</v>
      </c>
      <c r="Y84" s="19" t="str">
        <f t="shared" si="139"/>
        <v/>
      </c>
      <c r="Z84" s="19" t="str">
        <f t="shared" si="140"/>
        <v/>
      </c>
      <c r="AA84" s="19" t="str">
        <f t="shared" si="184"/>
        <v/>
      </c>
      <c r="AB84" s="19" t="str">
        <f t="shared" si="185"/>
        <v/>
      </c>
      <c r="AC84" s="19" t="str">
        <f t="shared" si="186"/>
        <v>Yes</v>
      </c>
      <c r="AD84" s="19" t="str">
        <f t="shared" si="187"/>
        <v>Yes</v>
      </c>
      <c r="AE84" s="19" t="str">
        <f t="shared" si="188"/>
        <v>Yes</v>
      </c>
      <c r="AF84" s="19" t="str">
        <f t="shared" si="189"/>
        <v>Yes</v>
      </c>
      <c r="AG84" s="19" t="str">
        <f t="shared" si="190"/>
        <v/>
      </c>
      <c r="AH84" s="19" t="str">
        <f t="shared" si="191"/>
        <v/>
      </c>
      <c r="AI84" s="19" t="str">
        <f t="shared" si="192"/>
        <v/>
      </c>
      <c r="AJ84" s="19" t="str">
        <f t="shared" si="193"/>
        <v/>
      </c>
      <c r="AK84" s="19" t="str">
        <f t="shared" si="194"/>
        <v/>
      </c>
      <c r="AL84" s="19" t="str">
        <f t="shared" si="195"/>
        <v/>
      </c>
      <c r="AM84" s="19" t="str">
        <f t="shared" si="196"/>
        <v/>
      </c>
      <c r="AN84" s="19" t="str">
        <f t="shared" si="197"/>
        <v/>
      </c>
      <c r="AO84" s="19" t="str">
        <f t="shared" si="198"/>
        <v/>
      </c>
      <c r="AP84" s="19" t="str">
        <f t="shared" si="199"/>
        <v/>
      </c>
      <c r="AQ84" s="19" t="str">
        <f t="shared" si="200"/>
        <v/>
      </c>
      <c r="AR84" s="19" t="str">
        <f t="shared" si="201"/>
        <v/>
      </c>
      <c r="AS84" s="19" t="str">
        <f t="shared" si="202"/>
        <v>Yes</v>
      </c>
      <c r="AT84" s="19" t="str">
        <f t="shared" si="203"/>
        <v/>
      </c>
      <c r="AU84" s="19" t="str">
        <f t="shared" si="204"/>
        <v/>
      </c>
      <c r="AV84" s="19" t="str">
        <f t="shared" si="205"/>
        <v/>
      </c>
      <c r="AW84" s="19" t="str">
        <f t="shared" si="206"/>
        <v/>
      </c>
      <c r="AX84" s="19" t="str">
        <f t="shared" si="207"/>
        <v>Yes</v>
      </c>
      <c r="AY84" s="19" t="str">
        <f t="shared" si="208"/>
        <v/>
      </c>
      <c r="AZ84" s="19" t="str">
        <f t="shared" si="209"/>
        <v/>
      </c>
      <c r="BA84" s="19" t="str">
        <f t="shared" si="210"/>
        <v/>
      </c>
      <c r="BB84" s="19" t="str">
        <f t="shared" si="211"/>
        <v/>
      </c>
      <c r="BC84" s="19" t="str">
        <f t="shared" si="212"/>
        <v/>
      </c>
      <c r="BD84" s="19" t="str">
        <f t="shared" si="213"/>
        <v/>
      </c>
      <c r="BE84" s="19" t="str">
        <f t="shared" si="214"/>
        <v/>
      </c>
      <c r="BF84" s="19" t="str">
        <f t="shared" si="215"/>
        <v/>
      </c>
      <c r="BG84" s="19" t="str">
        <f t="shared" si="141"/>
        <v/>
      </c>
      <c r="BH84" s="19" t="str">
        <f t="shared" si="141"/>
        <v/>
      </c>
      <c r="BI84" s="19" t="str">
        <f t="shared" si="142"/>
        <v/>
      </c>
      <c r="BJ84" s="19" t="str">
        <f t="shared" si="143"/>
        <v/>
      </c>
      <c r="BK84" s="19" t="str">
        <f t="shared" si="144"/>
        <v/>
      </c>
      <c r="BL84" s="19" t="str">
        <f t="shared" si="145"/>
        <v/>
      </c>
      <c r="BM84" s="19" t="str">
        <f t="shared" si="146"/>
        <v/>
      </c>
      <c r="BN84" s="19" t="str">
        <f t="shared" si="147"/>
        <v/>
      </c>
      <c r="BO84" s="19" t="str">
        <f t="shared" si="148"/>
        <v/>
      </c>
      <c r="BP84" s="19" t="str">
        <f t="shared" si="149"/>
        <v>Yes</v>
      </c>
      <c r="BQ84" s="19" t="str">
        <f t="shared" si="150"/>
        <v/>
      </c>
      <c r="BR84" s="19" t="str">
        <f t="shared" si="151"/>
        <v/>
      </c>
      <c r="BS84" s="19" t="str">
        <f t="shared" si="152"/>
        <v/>
      </c>
      <c r="BT84" s="19" t="str">
        <f t="shared" si="153"/>
        <v/>
      </c>
      <c r="BU84" s="19" t="str">
        <f t="shared" si="154"/>
        <v/>
      </c>
      <c r="BV84" s="19" t="str">
        <f t="shared" si="155"/>
        <v/>
      </c>
      <c r="BW84" s="5" t="s">
        <v>245</v>
      </c>
      <c r="BX84" s="13" t="str">
        <f t="shared" si="156"/>
        <v/>
      </c>
      <c r="BY84" s="13" t="str">
        <f t="shared" si="157"/>
        <v/>
      </c>
      <c r="BZ84" s="13" t="str">
        <f t="shared" si="158"/>
        <v/>
      </c>
      <c r="CA84" s="13" t="str">
        <f t="shared" si="159"/>
        <v/>
      </c>
      <c r="CB84" s="13" t="str">
        <f t="shared" si="160"/>
        <v>Yes</v>
      </c>
      <c r="CC84" s="13" t="str">
        <f t="shared" si="161"/>
        <v/>
      </c>
      <c r="CD84" s="13" t="str">
        <f t="shared" si="162"/>
        <v/>
      </c>
      <c r="CE84" s="13" t="str">
        <f t="shared" si="163"/>
        <v/>
      </c>
      <c r="CF84" s="13" t="str">
        <f t="shared" si="164"/>
        <v>Yes</v>
      </c>
      <c r="CG84" s="13" t="str">
        <f t="shared" si="165"/>
        <v/>
      </c>
      <c r="CH84" s="13" t="str">
        <f t="shared" si="166"/>
        <v>Yes</v>
      </c>
      <c r="CI84" s="13" t="str">
        <f t="shared" si="167"/>
        <v>Yes</v>
      </c>
      <c r="CJ84" s="13" t="str">
        <f t="shared" si="168"/>
        <v/>
      </c>
      <c r="CK84" s="13" t="str">
        <f t="shared" si="169"/>
        <v>Yes</v>
      </c>
      <c r="CL84" s="13" t="str">
        <f t="shared" si="170"/>
        <v/>
      </c>
      <c r="CM84" s="13" t="str">
        <f t="shared" si="171"/>
        <v/>
      </c>
      <c r="CN84" s="13" t="str">
        <f t="shared" si="172"/>
        <v/>
      </c>
      <c r="CO84" s="13" t="str">
        <f t="shared" si="173"/>
        <v/>
      </c>
      <c r="CP84" s="13" t="str">
        <f t="shared" si="174"/>
        <v/>
      </c>
      <c r="CQ84" s="13" t="str">
        <f t="shared" si="175"/>
        <v/>
      </c>
      <c r="CR84" s="13" t="str">
        <f t="shared" si="176"/>
        <v/>
      </c>
      <c r="CS84" s="13" t="str">
        <f t="shared" si="177"/>
        <v/>
      </c>
      <c r="CT84" s="13" t="str">
        <f t="shared" si="178"/>
        <v>Yes</v>
      </c>
      <c r="CU84" s="13" t="str">
        <f t="shared" si="179"/>
        <v/>
      </c>
      <c r="CV84" s="13" t="str">
        <f t="shared" si="180"/>
        <v/>
      </c>
      <c r="CW84" s="13" t="str">
        <f t="shared" si="181"/>
        <v>Yes</v>
      </c>
      <c r="CX84" s="13" t="str">
        <f t="shared" si="182"/>
        <v>Yes</v>
      </c>
      <c r="CY84" s="13" t="str">
        <f t="shared" si="183"/>
        <v/>
      </c>
    </row>
    <row r="85" spans="1:103" ht="35.700000000000003" customHeight="1" x14ac:dyDescent="0.45">
      <c r="A85" s="4" t="s">
        <v>585</v>
      </c>
      <c r="B85" s="4" t="s">
        <v>594</v>
      </c>
      <c r="C85" s="5" t="s">
        <v>47</v>
      </c>
      <c r="D85" s="8" t="s">
        <v>238</v>
      </c>
      <c r="E85" s="9" t="s">
        <v>239</v>
      </c>
      <c r="F85" s="5" t="s">
        <v>275</v>
      </c>
      <c r="G85" s="9" t="s">
        <v>302</v>
      </c>
      <c r="H85" s="10">
        <v>96</v>
      </c>
      <c r="I85" s="9" t="s">
        <v>301</v>
      </c>
      <c r="J85" s="9" t="s">
        <v>301</v>
      </c>
      <c r="K85" s="13"/>
      <c r="L85" s="13" t="str">
        <f t="shared" si="128"/>
        <v>Yes</v>
      </c>
      <c r="M85" s="13" t="str">
        <f t="shared" si="129"/>
        <v>Yes</v>
      </c>
      <c r="N85" s="13" t="str">
        <f t="shared" si="130"/>
        <v/>
      </c>
      <c r="O85" s="13" t="str">
        <f t="shared" si="131"/>
        <v>Yes</v>
      </c>
      <c r="P85" s="13" t="str">
        <f t="shared" si="132"/>
        <v>Yes</v>
      </c>
      <c r="Q85" s="13" t="str">
        <f t="shared" si="133"/>
        <v>Yes</v>
      </c>
      <c r="R85" s="13" t="str">
        <f t="shared" si="134"/>
        <v>Yes</v>
      </c>
      <c r="S85" s="13" t="str">
        <f t="shared" si="135"/>
        <v>Yes</v>
      </c>
      <c r="T85" s="13" t="str">
        <f t="shared" si="136"/>
        <v>Yes</v>
      </c>
      <c r="U85" s="13" t="str">
        <f t="shared" si="137"/>
        <v>Yes</v>
      </c>
      <c r="V85" s="13" t="str">
        <f t="shared" si="138"/>
        <v/>
      </c>
      <c r="W85" s="5" t="s">
        <v>320</v>
      </c>
      <c r="X85" s="5" t="s">
        <v>520</v>
      </c>
      <c r="Y85" s="19" t="str">
        <f t="shared" si="139"/>
        <v>Yes</v>
      </c>
      <c r="Z85" s="19" t="str">
        <f t="shared" si="140"/>
        <v>Yes</v>
      </c>
      <c r="AA85" s="19" t="str">
        <f t="shared" si="184"/>
        <v>Yes</v>
      </c>
      <c r="AB85" s="19" t="str">
        <f t="shared" si="185"/>
        <v>Yes</v>
      </c>
      <c r="AC85" s="19" t="str">
        <f t="shared" si="186"/>
        <v>Yes</v>
      </c>
      <c r="AD85" s="19" t="str">
        <f t="shared" si="187"/>
        <v>Yes</v>
      </c>
      <c r="AE85" s="19" t="str">
        <f t="shared" si="188"/>
        <v>Yes</v>
      </c>
      <c r="AF85" s="19" t="str">
        <f t="shared" si="189"/>
        <v>Yes</v>
      </c>
      <c r="AG85" s="19" t="str">
        <f t="shared" si="190"/>
        <v/>
      </c>
      <c r="AH85" s="19" t="str">
        <f t="shared" si="191"/>
        <v>Yes</v>
      </c>
      <c r="AI85" s="19" t="str">
        <f t="shared" si="192"/>
        <v>Yes</v>
      </c>
      <c r="AJ85" s="19" t="str">
        <f t="shared" si="193"/>
        <v>Yes</v>
      </c>
      <c r="AK85" s="19" t="str">
        <f t="shared" si="194"/>
        <v>Yes</v>
      </c>
      <c r="AL85" s="19" t="str">
        <f t="shared" si="195"/>
        <v>Yes</v>
      </c>
      <c r="AM85" s="19" t="str">
        <f t="shared" si="196"/>
        <v>Yes</v>
      </c>
      <c r="AN85" s="19" t="str">
        <f t="shared" si="197"/>
        <v>Yes</v>
      </c>
      <c r="AO85" s="19" t="str">
        <f t="shared" si="198"/>
        <v>Yes</v>
      </c>
      <c r="AP85" s="19" t="str">
        <f t="shared" si="199"/>
        <v>Yes</v>
      </c>
      <c r="AQ85" s="19" t="str">
        <f t="shared" si="200"/>
        <v>Yes</v>
      </c>
      <c r="AR85" s="19" t="str">
        <f t="shared" si="201"/>
        <v>Yes</v>
      </c>
      <c r="AS85" s="19" t="str">
        <f t="shared" si="202"/>
        <v>Yes</v>
      </c>
      <c r="AT85" s="19" t="str">
        <f t="shared" si="203"/>
        <v>Yes</v>
      </c>
      <c r="AU85" s="19" t="str">
        <f t="shared" si="204"/>
        <v>Yes</v>
      </c>
      <c r="AV85" s="19" t="str">
        <f t="shared" si="205"/>
        <v>Yes</v>
      </c>
      <c r="AW85" s="19" t="str">
        <f t="shared" si="206"/>
        <v>Yes</v>
      </c>
      <c r="AX85" s="19" t="str">
        <f t="shared" si="207"/>
        <v>Yes</v>
      </c>
      <c r="AY85" s="19" t="str">
        <f t="shared" si="208"/>
        <v>Yes</v>
      </c>
      <c r="AZ85" s="19" t="str">
        <f t="shared" si="209"/>
        <v>Yes</v>
      </c>
      <c r="BA85" s="19" t="str">
        <f t="shared" si="210"/>
        <v>Yes</v>
      </c>
      <c r="BB85" s="19" t="str">
        <f t="shared" si="211"/>
        <v>Yes</v>
      </c>
      <c r="BC85" s="19" t="str">
        <f t="shared" si="212"/>
        <v>Yes</v>
      </c>
      <c r="BD85" s="19" t="str">
        <f t="shared" si="213"/>
        <v>Yes</v>
      </c>
      <c r="BE85" s="19" t="str">
        <f t="shared" si="214"/>
        <v>Yes</v>
      </c>
      <c r="BF85" s="19" t="str">
        <f t="shared" si="215"/>
        <v>Yes</v>
      </c>
      <c r="BG85" s="19" t="str">
        <f t="shared" si="141"/>
        <v>Yes</v>
      </c>
      <c r="BH85" s="19" t="str">
        <f t="shared" si="141"/>
        <v>Yes</v>
      </c>
      <c r="BI85" s="19" t="str">
        <f t="shared" si="142"/>
        <v>Yes</v>
      </c>
      <c r="BJ85" s="19" t="str">
        <f t="shared" si="143"/>
        <v>Yes</v>
      </c>
      <c r="BK85" s="19" t="str">
        <f t="shared" si="144"/>
        <v>Yes</v>
      </c>
      <c r="BL85" s="19" t="str">
        <f t="shared" si="145"/>
        <v>Yes</v>
      </c>
      <c r="BM85" s="19" t="str">
        <f t="shared" si="146"/>
        <v>Yes</v>
      </c>
      <c r="BN85" s="19" t="str">
        <f t="shared" si="147"/>
        <v>Yes</v>
      </c>
      <c r="BO85" s="19" t="str">
        <f t="shared" si="148"/>
        <v>Yes</v>
      </c>
      <c r="BP85" s="19" t="str">
        <f t="shared" si="149"/>
        <v>Yes</v>
      </c>
      <c r="BQ85" s="19" t="str">
        <f t="shared" si="150"/>
        <v>Yes</v>
      </c>
      <c r="BR85" s="19" t="str">
        <f t="shared" si="151"/>
        <v>Yes</v>
      </c>
      <c r="BS85" s="19" t="str">
        <f t="shared" si="152"/>
        <v>Yes</v>
      </c>
      <c r="BT85" s="19" t="str">
        <f t="shared" si="153"/>
        <v>Yes</v>
      </c>
      <c r="BU85" s="19" t="str">
        <f t="shared" si="154"/>
        <v>Yes</v>
      </c>
      <c r="BV85" s="19" t="str">
        <f t="shared" si="155"/>
        <v>Yes</v>
      </c>
      <c r="BW85" s="5" t="s">
        <v>236</v>
      </c>
      <c r="BX85" s="13" t="str">
        <f t="shared" si="156"/>
        <v/>
      </c>
      <c r="BY85" s="13" t="str">
        <f t="shared" si="157"/>
        <v/>
      </c>
      <c r="BZ85" s="13" t="str">
        <f t="shared" si="158"/>
        <v/>
      </c>
      <c r="CA85" s="13" t="str">
        <f t="shared" si="159"/>
        <v/>
      </c>
      <c r="CB85" s="13" t="str">
        <f t="shared" si="160"/>
        <v>Yes</v>
      </c>
      <c r="CC85" s="13" t="str">
        <f t="shared" si="161"/>
        <v/>
      </c>
      <c r="CD85" s="13" t="str">
        <f t="shared" si="162"/>
        <v/>
      </c>
      <c r="CE85" s="13" t="str">
        <f t="shared" si="163"/>
        <v/>
      </c>
      <c r="CF85" s="13" t="str">
        <f t="shared" si="164"/>
        <v>Yes</v>
      </c>
      <c r="CG85" s="13" t="str">
        <f t="shared" si="165"/>
        <v/>
      </c>
      <c r="CH85" s="13" t="str">
        <f t="shared" si="166"/>
        <v>Yes</v>
      </c>
      <c r="CI85" s="13" t="str">
        <f t="shared" si="167"/>
        <v>Yes</v>
      </c>
      <c r="CJ85" s="13" t="str">
        <f t="shared" si="168"/>
        <v/>
      </c>
      <c r="CK85" s="13" t="str">
        <f t="shared" si="169"/>
        <v>Yes</v>
      </c>
      <c r="CL85" s="13" t="str">
        <f t="shared" si="170"/>
        <v/>
      </c>
      <c r="CM85" s="13" t="str">
        <f t="shared" si="171"/>
        <v/>
      </c>
      <c r="CN85" s="13" t="str">
        <f t="shared" si="172"/>
        <v/>
      </c>
      <c r="CO85" s="13" t="str">
        <f t="shared" si="173"/>
        <v>Yes</v>
      </c>
      <c r="CP85" s="13" t="str">
        <f t="shared" si="174"/>
        <v>Yes</v>
      </c>
      <c r="CQ85" s="13" t="str">
        <f t="shared" si="175"/>
        <v>Yes</v>
      </c>
      <c r="CR85" s="13" t="str">
        <f t="shared" si="176"/>
        <v/>
      </c>
      <c r="CS85" s="13" t="str">
        <f t="shared" si="177"/>
        <v/>
      </c>
      <c r="CT85" s="13" t="str">
        <f t="shared" si="178"/>
        <v>Yes</v>
      </c>
      <c r="CU85" s="13" t="str">
        <f t="shared" si="179"/>
        <v>Yes</v>
      </c>
      <c r="CV85" s="13" t="str">
        <f t="shared" si="180"/>
        <v>Yes</v>
      </c>
      <c r="CW85" s="13" t="str">
        <f t="shared" si="181"/>
        <v>Yes</v>
      </c>
      <c r="CX85" s="13" t="str">
        <f t="shared" si="182"/>
        <v>Yes</v>
      </c>
      <c r="CY85" s="13" t="str">
        <f t="shared" si="183"/>
        <v>Yes</v>
      </c>
    </row>
    <row r="86" spans="1:103" ht="35.700000000000003" customHeight="1" x14ac:dyDescent="0.45">
      <c r="A86" s="4" t="s">
        <v>585</v>
      </c>
      <c r="B86" s="4" t="s">
        <v>594</v>
      </c>
      <c r="C86" s="5" t="s">
        <v>47</v>
      </c>
      <c r="D86" s="8" t="s">
        <v>241</v>
      </c>
      <c r="E86" s="9" t="s">
        <v>242</v>
      </c>
      <c r="F86" s="5" t="s">
        <v>294</v>
      </c>
      <c r="G86" s="9" t="s">
        <v>302</v>
      </c>
      <c r="H86" s="10">
        <v>96</v>
      </c>
      <c r="I86" s="9" t="s">
        <v>301</v>
      </c>
      <c r="J86" s="9" t="s">
        <v>301</v>
      </c>
      <c r="K86" s="13"/>
      <c r="L86" s="13" t="str">
        <f t="shared" si="128"/>
        <v>Yes</v>
      </c>
      <c r="M86" s="13" t="str">
        <f t="shared" si="129"/>
        <v>Yes</v>
      </c>
      <c r="N86" s="13" t="str">
        <f t="shared" si="130"/>
        <v>Yes</v>
      </c>
      <c r="O86" s="13" t="str">
        <f t="shared" si="131"/>
        <v>Yes</v>
      </c>
      <c r="P86" s="13" t="str">
        <f t="shared" si="132"/>
        <v>Yes</v>
      </c>
      <c r="Q86" s="13" t="str">
        <f t="shared" si="133"/>
        <v>Yes</v>
      </c>
      <c r="R86" s="13" t="str">
        <f t="shared" si="134"/>
        <v>Yes</v>
      </c>
      <c r="S86" s="13" t="str">
        <f t="shared" si="135"/>
        <v>Yes</v>
      </c>
      <c r="T86" s="13" t="str">
        <f t="shared" si="136"/>
        <v>Yes</v>
      </c>
      <c r="U86" s="13" t="str">
        <f t="shared" si="137"/>
        <v>Yes</v>
      </c>
      <c r="V86" s="13" t="str">
        <f t="shared" si="138"/>
        <v/>
      </c>
      <c r="W86" s="5" t="s">
        <v>320</v>
      </c>
      <c r="X86" s="5" t="s">
        <v>520</v>
      </c>
      <c r="Y86" s="19" t="str">
        <f t="shared" si="139"/>
        <v>Yes</v>
      </c>
      <c r="Z86" s="19" t="str">
        <f t="shared" si="140"/>
        <v>Yes</v>
      </c>
      <c r="AA86" s="19" t="str">
        <f t="shared" si="184"/>
        <v>Yes</v>
      </c>
      <c r="AB86" s="19" t="str">
        <f t="shared" si="185"/>
        <v>Yes</v>
      </c>
      <c r="AC86" s="19" t="str">
        <f t="shared" si="186"/>
        <v>Yes</v>
      </c>
      <c r="AD86" s="19" t="str">
        <f t="shared" si="187"/>
        <v>Yes</v>
      </c>
      <c r="AE86" s="19" t="str">
        <f t="shared" si="188"/>
        <v>Yes</v>
      </c>
      <c r="AF86" s="19" t="str">
        <f t="shared" si="189"/>
        <v>Yes</v>
      </c>
      <c r="AG86" s="19" t="str">
        <f t="shared" si="190"/>
        <v/>
      </c>
      <c r="AH86" s="19" t="str">
        <f t="shared" si="191"/>
        <v>Yes</v>
      </c>
      <c r="AI86" s="19" t="str">
        <f t="shared" si="192"/>
        <v>Yes</v>
      </c>
      <c r="AJ86" s="19" t="str">
        <f t="shared" si="193"/>
        <v>Yes</v>
      </c>
      <c r="AK86" s="19" t="str">
        <f t="shared" si="194"/>
        <v>Yes</v>
      </c>
      <c r="AL86" s="19" t="str">
        <f t="shared" si="195"/>
        <v>Yes</v>
      </c>
      <c r="AM86" s="19" t="str">
        <f t="shared" si="196"/>
        <v>Yes</v>
      </c>
      <c r="AN86" s="19" t="str">
        <f t="shared" si="197"/>
        <v>Yes</v>
      </c>
      <c r="AO86" s="19" t="str">
        <f t="shared" si="198"/>
        <v>Yes</v>
      </c>
      <c r="AP86" s="19" t="str">
        <f t="shared" si="199"/>
        <v>Yes</v>
      </c>
      <c r="AQ86" s="19" t="str">
        <f t="shared" si="200"/>
        <v>Yes</v>
      </c>
      <c r="AR86" s="19" t="str">
        <f t="shared" si="201"/>
        <v>Yes</v>
      </c>
      <c r="AS86" s="19" t="str">
        <f t="shared" si="202"/>
        <v>Yes</v>
      </c>
      <c r="AT86" s="19" t="str">
        <f t="shared" si="203"/>
        <v>Yes</v>
      </c>
      <c r="AU86" s="19" t="str">
        <f t="shared" si="204"/>
        <v>Yes</v>
      </c>
      <c r="AV86" s="19" t="str">
        <f t="shared" si="205"/>
        <v>Yes</v>
      </c>
      <c r="AW86" s="19" t="str">
        <f t="shared" si="206"/>
        <v>Yes</v>
      </c>
      <c r="AX86" s="19" t="str">
        <f t="shared" si="207"/>
        <v>Yes</v>
      </c>
      <c r="AY86" s="19" t="str">
        <f t="shared" si="208"/>
        <v>Yes</v>
      </c>
      <c r="AZ86" s="19" t="str">
        <f t="shared" si="209"/>
        <v>Yes</v>
      </c>
      <c r="BA86" s="19" t="str">
        <f t="shared" si="210"/>
        <v>Yes</v>
      </c>
      <c r="BB86" s="19" t="str">
        <f t="shared" si="211"/>
        <v>Yes</v>
      </c>
      <c r="BC86" s="19" t="str">
        <f t="shared" si="212"/>
        <v>Yes</v>
      </c>
      <c r="BD86" s="19" t="str">
        <f t="shared" si="213"/>
        <v>Yes</v>
      </c>
      <c r="BE86" s="19" t="str">
        <f t="shared" si="214"/>
        <v>Yes</v>
      </c>
      <c r="BF86" s="19" t="str">
        <f t="shared" si="215"/>
        <v>Yes</v>
      </c>
      <c r="BG86" s="19" t="str">
        <f t="shared" si="141"/>
        <v>Yes</v>
      </c>
      <c r="BH86" s="19" t="str">
        <f t="shared" si="141"/>
        <v>Yes</v>
      </c>
      <c r="BI86" s="19" t="str">
        <f t="shared" si="142"/>
        <v>Yes</v>
      </c>
      <c r="BJ86" s="19" t="str">
        <f t="shared" si="143"/>
        <v>Yes</v>
      </c>
      <c r="BK86" s="19" t="str">
        <f t="shared" si="144"/>
        <v>Yes</v>
      </c>
      <c r="BL86" s="19" t="str">
        <f t="shared" si="145"/>
        <v>Yes</v>
      </c>
      <c r="BM86" s="19" t="str">
        <f t="shared" si="146"/>
        <v>Yes</v>
      </c>
      <c r="BN86" s="19" t="str">
        <f t="shared" si="147"/>
        <v>Yes</v>
      </c>
      <c r="BO86" s="19" t="str">
        <f t="shared" si="148"/>
        <v>Yes</v>
      </c>
      <c r="BP86" s="19" t="str">
        <f t="shared" si="149"/>
        <v>Yes</v>
      </c>
      <c r="BQ86" s="19" t="str">
        <f t="shared" si="150"/>
        <v>Yes</v>
      </c>
      <c r="BR86" s="19" t="str">
        <f t="shared" si="151"/>
        <v>Yes</v>
      </c>
      <c r="BS86" s="19" t="str">
        <f t="shared" si="152"/>
        <v>Yes</v>
      </c>
      <c r="BT86" s="19" t="str">
        <f t="shared" si="153"/>
        <v>Yes</v>
      </c>
      <c r="BU86" s="19" t="str">
        <f t="shared" si="154"/>
        <v>Yes</v>
      </c>
      <c r="BV86" s="19" t="str">
        <f t="shared" si="155"/>
        <v>Yes</v>
      </c>
      <c r="BW86" s="5" t="s">
        <v>236</v>
      </c>
      <c r="BX86" s="13" t="str">
        <f t="shared" si="156"/>
        <v/>
      </c>
      <c r="BY86" s="13" t="str">
        <f t="shared" si="157"/>
        <v/>
      </c>
      <c r="BZ86" s="13" t="str">
        <f t="shared" si="158"/>
        <v/>
      </c>
      <c r="CA86" s="13" t="str">
        <f t="shared" si="159"/>
        <v/>
      </c>
      <c r="CB86" s="13" t="str">
        <f t="shared" si="160"/>
        <v>Yes</v>
      </c>
      <c r="CC86" s="13" t="str">
        <f t="shared" si="161"/>
        <v/>
      </c>
      <c r="CD86" s="13" t="str">
        <f t="shared" si="162"/>
        <v/>
      </c>
      <c r="CE86" s="13" t="str">
        <f t="shared" si="163"/>
        <v/>
      </c>
      <c r="CF86" s="13" t="str">
        <f t="shared" si="164"/>
        <v>Yes</v>
      </c>
      <c r="CG86" s="13" t="str">
        <f t="shared" si="165"/>
        <v/>
      </c>
      <c r="CH86" s="13" t="str">
        <f t="shared" si="166"/>
        <v>Yes</v>
      </c>
      <c r="CI86" s="13" t="str">
        <f t="shared" si="167"/>
        <v>Yes</v>
      </c>
      <c r="CJ86" s="13" t="str">
        <f t="shared" si="168"/>
        <v/>
      </c>
      <c r="CK86" s="13" t="str">
        <f t="shared" si="169"/>
        <v>Yes</v>
      </c>
      <c r="CL86" s="13" t="str">
        <f t="shared" si="170"/>
        <v/>
      </c>
      <c r="CM86" s="13" t="str">
        <f t="shared" si="171"/>
        <v/>
      </c>
      <c r="CN86" s="13" t="str">
        <f t="shared" si="172"/>
        <v/>
      </c>
      <c r="CO86" s="13" t="str">
        <f t="shared" si="173"/>
        <v>Yes</v>
      </c>
      <c r="CP86" s="13" t="str">
        <f t="shared" si="174"/>
        <v>Yes</v>
      </c>
      <c r="CQ86" s="13" t="str">
        <f t="shared" si="175"/>
        <v>Yes</v>
      </c>
      <c r="CR86" s="13" t="str">
        <f t="shared" si="176"/>
        <v/>
      </c>
      <c r="CS86" s="13" t="str">
        <f t="shared" si="177"/>
        <v/>
      </c>
      <c r="CT86" s="13" t="str">
        <f t="shared" si="178"/>
        <v>Yes</v>
      </c>
      <c r="CU86" s="13" t="str">
        <f t="shared" si="179"/>
        <v>Yes</v>
      </c>
      <c r="CV86" s="13" t="str">
        <f t="shared" si="180"/>
        <v>Yes</v>
      </c>
      <c r="CW86" s="13" t="str">
        <f t="shared" si="181"/>
        <v>Yes</v>
      </c>
      <c r="CX86" s="13" t="str">
        <f t="shared" si="182"/>
        <v>Yes</v>
      </c>
      <c r="CY86" s="13" t="str">
        <f t="shared" si="183"/>
        <v>Yes</v>
      </c>
    </row>
    <row r="87" spans="1:103" ht="35.700000000000003" customHeight="1" x14ac:dyDescent="0.45">
      <c r="A87" s="4" t="s">
        <v>301</v>
      </c>
      <c r="B87" s="4" t="s">
        <v>301</v>
      </c>
      <c r="C87" s="5" t="s">
        <v>47</v>
      </c>
      <c r="D87" s="8" t="s">
        <v>295</v>
      </c>
      <c r="E87" s="9" t="s">
        <v>235</v>
      </c>
      <c r="F87" s="5" t="s">
        <v>294</v>
      </c>
      <c r="G87" s="9" t="s">
        <v>302</v>
      </c>
      <c r="H87" s="10">
        <v>23</v>
      </c>
      <c r="I87" s="9" t="s">
        <v>301</v>
      </c>
      <c r="J87" s="9" t="s">
        <v>301</v>
      </c>
      <c r="K87" s="13"/>
      <c r="L87" s="13" t="str">
        <f t="shared" si="128"/>
        <v>Yes</v>
      </c>
      <c r="M87" s="13" t="str">
        <f t="shared" si="129"/>
        <v>Yes</v>
      </c>
      <c r="N87" s="13" t="str">
        <f t="shared" si="130"/>
        <v>Yes</v>
      </c>
      <c r="O87" s="13" t="str">
        <f t="shared" si="131"/>
        <v>Yes</v>
      </c>
      <c r="P87" s="13" t="str">
        <f t="shared" si="132"/>
        <v>Yes</v>
      </c>
      <c r="Q87" s="13" t="str">
        <f t="shared" si="133"/>
        <v>Yes</v>
      </c>
      <c r="R87" s="13" t="str">
        <f t="shared" si="134"/>
        <v>Yes</v>
      </c>
      <c r="S87" s="13" t="str">
        <f t="shared" si="135"/>
        <v>Yes</v>
      </c>
      <c r="T87" s="13" t="str">
        <f t="shared" si="136"/>
        <v>Yes</v>
      </c>
      <c r="U87" s="13" t="str">
        <f t="shared" si="137"/>
        <v>Yes</v>
      </c>
      <c r="V87" s="13" t="str">
        <f t="shared" si="138"/>
        <v/>
      </c>
      <c r="W87" s="5" t="s">
        <v>407</v>
      </c>
      <c r="X87" s="5" t="s">
        <v>540</v>
      </c>
      <c r="Y87" s="19" t="str">
        <f t="shared" si="139"/>
        <v>Yes</v>
      </c>
      <c r="Z87" s="19" t="str">
        <f t="shared" si="140"/>
        <v>Yes</v>
      </c>
      <c r="AA87" s="19" t="str">
        <f t="shared" si="184"/>
        <v>Yes</v>
      </c>
      <c r="AB87" s="19" t="str">
        <f t="shared" si="185"/>
        <v>Yes</v>
      </c>
      <c r="AC87" s="19" t="str">
        <f t="shared" si="186"/>
        <v>Yes</v>
      </c>
      <c r="AD87" s="19" t="str">
        <f t="shared" si="187"/>
        <v>Yes</v>
      </c>
      <c r="AE87" s="19" t="str">
        <f t="shared" si="188"/>
        <v>Yes</v>
      </c>
      <c r="AF87" s="19" t="str">
        <f t="shared" si="189"/>
        <v>Yes</v>
      </c>
      <c r="AG87" s="19" t="str">
        <f t="shared" si="190"/>
        <v/>
      </c>
      <c r="AH87" s="19" t="str">
        <f t="shared" si="191"/>
        <v>Yes</v>
      </c>
      <c r="AI87" s="19" t="str">
        <f t="shared" si="192"/>
        <v>Yes</v>
      </c>
      <c r="AJ87" s="19" t="str">
        <f t="shared" si="193"/>
        <v>Yes</v>
      </c>
      <c r="AK87" s="19" t="str">
        <f t="shared" si="194"/>
        <v>Yes</v>
      </c>
      <c r="AL87" s="19" t="str">
        <f t="shared" si="195"/>
        <v>Yes</v>
      </c>
      <c r="AM87" s="19" t="str">
        <f t="shared" si="196"/>
        <v>Yes</v>
      </c>
      <c r="AN87" s="19" t="str">
        <f t="shared" si="197"/>
        <v>Yes</v>
      </c>
      <c r="AO87" s="19" t="str">
        <f t="shared" si="198"/>
        <v>Yes</v>
      </c>
      <c r="AP87" s="19" t="str">
        <f t="shared" si="199"/>
        <v>Yes</v>
      </c>
      <c r="AQ87" s="19" t="str">
        <f t="shared" si="200"/>
        <v>Yes</v>
      </c>
      <c r="AR87" s="19" t="str">
        <f t="shared" si="201"/>
        <v>Yes</v>
      </c>
      <c r="AS87" s="19" t="str">
        <f t="shared" si="202"/>
        <v/>
      </c>
      <c r="AT87" s="19" t="str">
        <f t="shared" si="203"/>
        <v>Yes</v>
      </c>
      <c r="AU87" s="19" t="str">
        <f t="shared" si="204"/>
        <v>Yes</v>
      </c>
      <c r="AV87" s="19" t="str">
        <f t="shared" si="205"/>
        <v>Yes</v>
      </c>
      <c r="AW87" s="19" t="str">
        <f t="shared" si="206"/>
        <v>Yes</v>
      </c>
      <c r="AX87" s="19" t="str">
        <f t="shared" si="207"/>
        <v>Yes</v>
      </c>
      <c r="AY87" s="19" t="str">
        <f t="shared" si="208"/>
        <v/>
      </c>
      <c r="AZ87" s="19" t="str">
        <f t="shared" si="209"/>
        <v>Yes</v>
      </c>
      <c r="BA87" s="19" t="str">
        <f t="shared" si="210"/>
        <v>Yes</v>
      </c>
      <c r="BB87" s="19" t="str">
        <f t="shared" si="211"/>
        <v>Yes</v>
      </c>
      <c r="BC87" s="19" t="str">
        <f t="shared" si="212"/>
        <v>Yes</v>
      </c>
      <c r="BD87" s="19" t="str">
        <f t="shared" si="213"/>
        <v>Yes</v>
      </c>
      <c r="BE87" s="19" t="str">
        <f t="shared" si="214"/>
        <v>Yes</v>
      </c>
      <c r="BF87" s="19" t="str">
        <f t="shared" si="215"/>
        <v>Yes</v>
      </c>
      <c r="BG87" s="19" t="str">
        <f t="shared" si="141"/>
        <v/>
      </c>
      <c r="BH87" s="19" t="str">
        <f t="shared" si="141"/>
        <v/>
      </c>
      <c r="BI87" s="19" t="str">
        <f t="shared" si="142"/>
        <v>Yes</v>
      </c>
      <c r="BJ87" s="19" t="str">
        <f t="shared" si="143"/>
        <v>Yes</v>
      </c>
      <c r="BK87" s="19" t="str">
        <f t="shared" si="144"/>
        <v>Yes</v>
      </c>
      <c r="BL87" s="19" t="str">
        <f t="shared" si="145"/>
        <v>Yes</v>
      </c>
      <c r="BM87" s="19" t="str">
        <f t="shared" si="146"/>
        <v>Yes</v>
      </c>
      <c r="BN87" s="19" t="str">
        <f t="shared" si="147"/>
        <v>Yes</v>
      </c>
      <c r="BO87" s="19" t="str">
        <f t="shared" si="148"/>
        <v>Yes</v>
      </c>
      <c r="BP87" s="19" t="str">
        <f t="shared" si="149"/>
        <v/>
      </c>
      <c r="BQ87" s="19" t="str">
        <f t="shared" si="150"/>
        <v>Yes</v>
      </c>
      <c r="BR87" s="19" t="str">
        <f t="shared" si="151"/>
        <v>Yes</v>
      </c>
      <c r="BS87" s="19" t="str">
        <f t="shared" si="152"/>
        <v>Yes</v>
      </c>
      <c r="BT87" s="19" t="str">
        <f t="shared" si="153"/>
        <v>Yes</v>
      </c>
      <c r="BU87" s="19" t="str">
        <f t="shared" si="154"/>
        <v>Yes</v>
      </c>
      <c r="BV87" s="19" t="str">
        <f t="shared" si="155"/>
        <v>Yes</v>
      </c>
      <c r="BW87" s="5" t="s">
        <v>236</v>
      </c>
      <c r="BX87" s="13" t="str">
        <f t="shared" si="156"/>
        <v/>
      </c>
      <c r="BY87" s="13" t="str">
        <f t="shared" si="157"/>
        <v/>
      </c>
      <c r="BZ87" s="13" t="str">
        <f t="shared" si="158"/>
        <v/>
      </c>
      <c r="CA87" s="13" t="str">
        <f t="shared" si="159"/>
        <v/>
      </c>
      <c r="CB87" s="13" t="str">
        <f t="shared" si="160"/>
        <v>Yes</v>
      </c>
      <c r="CC87" s="13" t="str">
        <f t="shared" si="161"/>
        <v/>
      </c>
      <c r="CD87" s="13" t="str">
        <f t="shared" si="162"/>
        <v/>
      </c>
      <c r="CE87" s="13" t="str">
        <f t="shared" si="163"/>
        <v/>
      </c>
      <c r="CF87" s="13" t="str">
        <f t="shared" si="164"/>
        <v>Yes</v>
      </c>
      <c r="CG87" s="13" t="str">
        <f t="shared" si="165"/>
        <v/>
      </c>
      <c r="CH87" s="13" t="str">
        <f t="shared" si="166"/>
        <v>Yes</v>
      </c>
      <c r="CI87" s="13" t="str">
        <f t="shared" si="167"/>
        <v>Yes</v>
      </c>
      <c r="CJ87" s="13" t="str">
        <f t="shared" si="168"/>
        <v/>
      </c>
      <c r="CK87" s="13" t="str">
        <f t="shared" si="169"/>
        <v>Yes</v>
      </c>
      <c r="CL87" s="13" t="str">
        <f t="shared" si="170"/>
        <v/>
      </c>
      <c r="CM87" s="13" t="str">
        <f t="shared" si="171"/>
        <v/>
      </c>
      <c r="CN87" s="13" t="str">
        <f t="shared" si="172"/>
        <v/>
      </c>
      <c r="CO87" s="13" t="str">
        <f t="shared" si="173"/>
        <v>Yes</v>
      </c>
      <c r="CP87" s="13" t="str">
        <f t="shared" si="174"/>
        <v>Yes</v>
      </c>
      <c r="CQ87" s="13" t="str">
        <f t="shared" si="175"/>
        <v>Yes</v>
      </c>
      <c r="CR87" s="13" t="str">
        <f t="shared" si="176"/>
        <v/>
      </c>
      <c r="CS87" s="13" t="str">
        <f t="shared" si="177"/>
        <v/>
      </c>
      <c r="CT87" s="13" t="str">
        <f t="shared" si="178"/>
        <v>Yes</v>
      </c>
      <c r="CU87" s="13" t="str">
        <f t="shared" si="179"/>
        <v>Yes</v>
      </c>
      <c r="CV87" s="13" t="str">
        <f t="shared" si="180"/>
        <v>Yes</v>
      </c>
      <c r="CW87" s="13" t="str">
        <f t="shared" si="181"/>
        <v>Yes</v>
      </c>
      <c r="CX87" s="13" t="str">
        <f t="shared" si="182"/>
        <v>Yes</v>
      </c>
      <c r="CY87" s="13" t="str">
        <f t="shared" si="183"/>
        <v>Yes</v>
      </c>
    </row>
    <row r="88" spans="1:103" ht="35.700000000000003" customHeight="1" x14ac:dyDescent="0.45">
      <c r="A88" s="4" t="s">
        <v>301</v>
      </c>
      <c r="B88" s="4" t="s">
        <v>301</v>
      </c>
      <c r="C88" s="5" t="s">
        <v>248</v>
      </c>
      <c r="D88" s="8" t="s">
        <v>254</v>
      </c>
      <c r="E88" s="10">
        <v>90785</v>
      </c>
      <c r="F88" s="5" t="s">
        <v>294</v>
      </c>
      <c r="G88" s="9" t="s">
        <v>307</v>
      </c>
      <c r="H88" s="9" t="s">
        <v>426</v>
      </c>
      <c r="I88" s="5" t="s">
        <v>408</v>
      </c>
      <c r="J88" s="5" t="s">
        <v>409</v>
      </c>
      <c r="K88" s="13"/>
      <c r="L88" s="13" t="str">
        <f t="shared" si="128"/>
        <v>Yes</v>
      </c>
      <c r="M88" s="13" t="str">
        <f t="shared" si="129"/>
        <v>Yes</v>
      </c>
      <c r="N88" s="13" t="str">
        <f t="shared" si="130"/>
        <v>Yes</v>
      </c>
      <c r="O88" s="13" t="str">
        <f t="shared" si="131"/>
        <v>Yes</v>
      </c>
      <c r="P88" s="13" t="str">
        <f t="shared" si="132"/>
        <v>Yes</v>
      </c>
      <c r="Q88" s="13" t="str">
        <f t="shared" si="133"/>
        <v>Yes</v>
      </c>
      <c r="R88" s="13" t="str">
        <f t="shared" si="134"/>
        <v>Yes</v>
      </c>
      <c r="S88" s="13" t="str">
        <f t="shared" si="135"/>
        <v>Yes</v>
      </c>
      <c r="T88" s="13" t="str">
        <f t="shared" si="136"/>
        <v>Yes</v>
      </c>
      <c r="U88" s="13" t="str">
        <f t="shared" si="137"/>
        <v>Yes</v>
      </c>
      <c r="V88" s="13" t="str">
        <f t="shared" si="138"/>
        <v/>
      </c>
      <c r="W88" s="5" t="s">
        <v>320</v>
      </c>
      <c r="X88" s="5" t="s">
        <v>520</v>
      </c>
      <c r="Y88" s="19" t="str">
        <f t="shared" si="139"/>
        <v>Yes</v>
      </c>
      <c r="Z88" s="19" t="str">
        <f t="shared" si="140"/>
        <v>Yes</v>
      </c>
      <c r="AA88" s="19" t="str">
        <f t="shared" si="184"/>
        <v>Yes</v>
      </c>
      <c r="AB88" s="19" t="str">
        <f t="shared" si="185"/>
        <v>Yes</v>
      </c>
      <c r="AC88" s="19" t="str">
        <f t="shared" si="186"/>
        <v>Yes</v>
      </c>
      <c r="AD88" s="19" t="str">
        <f t="shared" si="187"/>
        <v>Yes</v>
      </c>
      <c r="AE88" s="19" t="str">
        <f t="shared" si="188"/>
        <v>Yes</v>
      </c>
      <c r="AF88" s="19" t="str">
        <f t="shared" si="189"/>
        <v>Yes</v>
      </c>
      <c r="AG88" s="19" t="str">
        <f t="shared" si="190"/>
        <v/>
      </c>
      <c r="AH88" s="19" t="str">
        <f t="shared" si="191"/>
        <v>Yes</v>
      </c>
      <c r="AI88" s="19" t="str">
        <f t="shared" si="192"/>
        <v>Yes</v>
      </c>
      <c r="AJ88" s="19" t="str">
        <f t="shared" si="193"/>
        <v>Yes</v>
      </c>
      <c r="AK88" s="19" t="str">
        <f t="shared" si="194"/>
        <v>Yes</v>
      </c>
      <c r="AL88" s="19" t="str">
        <f t="shared" si="195"/>
        <v>Yes</v>
      </c>
      <c r="AM88" s="19" t="str">
        <f t="shared" si="196"/>
        <v>Yes</v>
      </c>
      <c r="AN88" s="19" t="str">
        <f t="shared" si="197"/>
        <v>Yes</v>
      </c>
      <c r="AO88" s="19" t="str">
        <f t="shared" si="198"/>
        <v>Yes</v>
      </c>
      <c r="AP88" s="19" t="str">
        <f t="shared" si="199"/>
        <v>Yes</v>
      </c>
      <c r="AQ88" s="19" t="str">
        <f t="shared" si="200"/>
        <v>Yes</v>
      </c>
      <c r="AR88" s="19" t="str">
        <f t="shared" si="201"/>
        <v>Yes</v>
      </c>
      <c r="AS88" s="19" t="str">
        <f t="shared" si="202"/>
        <v>Yes</v>
      </c>
      <c r="AT88" s="19" t="str">
        <f t="shared" si="203"/>
        <v>Yes</v>
      </c>
      <c r="AU88" s="19" t="str">
        <f t="shared" si="204"/>
        <v>Yes</v>
      </c>
      <c r="AV88" s="19" t="str">
        <f t="shared" si="205"/>
        <v>Yes</v>
      </c>
      <c r="AW88" s="19" t="str">
        <f t="shared" si="206"/>
        <v>Yes</v>
      </c>
      <c r="AX88" s="19" t="str">
        <f t="shared" si="207"/>
        <v>Yes</v>
      </c>
      <c r="AY88" s="19" t="str">
        <f t="shared" si="208"/>
        <v>Yes</v>
      </c>
      <c r="AZ88" s="19" t="str">
        <f t="shared" si="209"/>
        <v>Yes</v>
      </c>
      <c r="BA88" s="19" t="str">
        <f t="shared" si="210"/>
        <v>Yes</v>
      </c>
      <c r="BB88" s="19" t="str">
        <f t="shared" si="211"/>
        <v>Yes</v>
      </c>
      <c r="BC88" s="19" t="str">
        <f t="shared" si="212"/>
        <v>Yes</v>
      </c>
      <c r="BD88" s="19" t="str">
        <f t="shared" si="213"/>
        <v>Yes</v>
      </c>
      <c r="BE88" s="19" t="str">
        <f t="shared" si="214"/>
        <v>Yes</v>
      </c>
      <c r="BF88" s="19" t="str">
        <f t="shared" si="215"/>
        <v>Yes</v>
      </c>
      <c r="BG88" s="19" t="str">
        <f t="shared" si="141"/>
        <v>Yes</v>
      </c>
      <c r="BH88" s="19" t="str">
        <f t="shared" si="141"/>
        <v>Yes</v>
      </c>
      <c r="BI88" s="19" t="str">
        <f t="shared" si="142"/>
        <v>Yes</v>
      </c>
      <c r="BJ88" s="19" t="str">
        <f t="shared" si="143"/>
        <v>Yes</v>
      </c>
      <c r="BK88" s="19" t="str">
        <f t="shared" si="144"/>
        <v>Yes</v>
      </c>
      <c r="BL88" s="19" t="str">
        <f t="shared" si="145"/>
        <v>Yes</v>
      </c>
      <c r="BM88" s="19" t="str">
        <f t="shared" si="146"/>
        <v>Yes</v>
      </c>
      <c r="BN88" s="19" t="str">
        <f t="shared" si="147"/>
        <v>Yes</v>
      </c>
      <c r="BO88" s="19" t="str">
        <f t="shared" si="148"/>
        <v>Yes</v>
      </c>
      <c r="BP88" s="19" t="str">
        <f t="shared" si="149"/>
        <v>Yes</v>
      </c>
      <c r="BQ88" s="19" t="str">
        <f t="shared" si="150"/>
        <v>Yes</v>
      </c>
      <c r="BR88" s="19" t="str">
        <f t="shared" si="151"/>
        <v>Yes</v>
      </c>
      <c r="BS88" s="19" t="str">
        <f t="shared" si="152"/>
        <v>Yes</v>
      </c>
      <c r="BT88" s="19" t="str">
        <f t="shared" si="153"/>
        <v>Yes</v>
      </c>
      <c r="BU88" s="19" t="str">
        <f t="shared" si="154"/>
        <v>Yes</v>
      </c>
      <c r="BV88" s="19" t="str">
        <f t="shared" si="155"/>
        <v>Yes</v>
      </c>
      <c r="BW88" s="5" t="s">
        <v>255</v>
      </c>
      <c r="BX88" s="13" t="str">
        <f t="shared" si="156"/>
        <v/>
      </c>
      <c r="BY88" s="13" t="str">
        <f t="shared" si="157"/>
        <v/>
      </c>
      <c r="BZ88" s="13" t="str">
        <f t="shared" si="158"/>
        <v>Yes</v>
      </c>
      <c r="CA88" s="13" t="str">
        <f t="shared" si="159"/>
        <v>Yes</v>
      </c>
      <c r="CB88" s="13" t="str">
        <f t="shared" si="160"/>
        <v>Yes</v>
      </c>
      <c r="CC88" s="13" t="str">
        <f t="shared" si="161"/>
        <v/>
      </c>
      <c r="CD88" s="13" t="str">
        <f t="shared" si="162"/>
        <v/>
      </c>
      <c r="CE88" s="13" t="str">
        <f t="shared" si="163"/>
        <v/>
      </c>
      <c r="CF88" s="13" t="str">
        <f t="shared" si="164"/>
        <v>Yes</v>
      </c>
      <c r="CG88" s="13" t="str">
        <f t="shared" si="165"/>
        <v/>
      </c>
      <c r="CH88" s="13" t="str">
        <f t="shared" si="166"/>
        <v>Yes</v>
      </c>
      <c r="CI88" s="13" t="str">
        <f t="shared" si="167"/>
        <v>Yes</v>
      </c>
      <c r="CJ88" s="13" t="str">
        <f t="shared" si="168"/>
        <v/>
      </c>
      <c r="CK88" s="13" t="str">
        <f t="shared" si="169"/>
        <v/>
      </c>
      <c r="CL88" s="13" t="str">
        <f t="shared" si="170"/>
        <v/>
      </c>
      <c r="CM88" s="13" t="str">
        <f t="shared" si="171"/>
        <v/>
      </c>
      <c r="CN88" s="13" t="str">
        <f t="shared" si="172"/>
        <v/>
      </c>
      <c r="CO88" s="13" t="str">
        <f t="shared" si="173"/>
        <v>Yes</v>
      </c>
      <c r="CP88" s="13" t="str">
        <f t="shared" si="174"/>
        <v>Yes</v>
      </c>
      <c r="CQ88" s="13" t="str">
        <f t="shared" si="175"/>
        <v>Yes</v>
      </c>
      <c r="CR88" s="13" t="str">
        <f t="shared" si="176"/>
        <v/>
      </c>
      <c r="CS88" s="13" t="str">
        <f t="shared" si="177"/>
        <v/>
      </c>
      <c r="CT88" s="13" t="str">
        <f t="shared" si="178"/>
        <v/>
      </c>
      <c r="CU88" s="13" t="str">
        <f t="shared" si="179"/>
        <v>Yes</v>
      </c>
      <c r="CV88" s="13" t="str">
        <f t="shared" si="180"/>
        <v>Yes</v>
      </c>
      <c r="CW88" s="13" t="str">
        <f t="shared" si="181"/>
        <v>Yes</v>
      </c>
      <c r="CX88" s="13" t="str">
        <f t="shared" si="182"/>
        <v>Yes</v>
      </c>
      <c r="CY88" s="13" t="str">
        <f t="shared" si="183"/>
        <v>Yes</v>
      </c>
    </row>
    <row r="89" spans="1:103" ht="35.700000000000003" customHeight="1" x14ac:dyDescent="0.45">
      <c r="A89" s="4" t="s">
        <v>301</v>
      </c>
      <c r="B89" s="4" t="s">
        <v>301</v>
      </c>
      <c r="C89" s="5" t="s">
        <v>248</v>
      </c>
      <c r="D89" s="8" t="s">
        <v>252</v>
      </c>
      <c r="E89" s="10">
        <v>90887</v>
      </c>
      <c r="F89" s="5" t="s">
        <v>296</v>
      </c>
      <c r="G89" s="9" t="s">
        <v>302</v>
      </c>
      <c r="H89" s="10">
        <v>1</v>
      </c>
      <c r="I89" s="5" t="s">
        <v>410</v>
      </c>
      <c r="J89" s="5" t="s">
        <v>411</v>
      </c>
      <c r="K89" s="13"/>
      <c r="L89" s="13" t="str">
        <f t="shared" si="128"/>
        <v>Yes</v>
      </c>
      <c r="M89" s="13" t="str">
        <f t="shared" si="129"/>
        <v>Yes</v>
      </c>
      <c r="N89" s="13" t="str">
        <f t="shared" si="130"/>
        <v>Yes</v>
      </c>
      <c r="O89" s="13" t="str">
        <f t="shared" si="131"/>
        <v>Yes</v>
      </c>
      <c r="P89" s="13" t="str">
        <f t="shared" si="132"/>
        <v>Yes</v>
      </c>
      <c r="Q89" s="13" t="str">
        <f t="shared" si="133"/>
        <v>Yes</v>
      </c>
      <c r="R89" s="13" t="str">
        <f t="shared" si="134"/>
        <v>Yes</v>
      </c>
      <c r="S89" s="13" t="str">
        <f t="shared" si="135"/>
        <v/>
      </c>
      <c r="T89" s="13" t="str">
        <f t="shared" si="136"/>
        <v>Yes</v>
      </c>
      <c r="U89" s="13" t="str">
        <f t="shared" si="137"/>
        <v/>
      </c>
      <c r="V89" s="13" t="str">
        <f t="shared" si="138"/>
        <v/>
      </c>
      <c r="W89" s="5" t="s">
        <v>320</v>
      </c>
      <c r="X89" s="5" t="s">
        <v>520</v>
      </c>
      <c r="Y89" s="19" t="str">
        <f t="shared" si="139"/>
        <v>Yes</v>
      </c>
      <c r="Z89" s="19" t="str">
        <f t="shared" si="140"/>
        <v>Yes</v>
      </c>
      <c r="AA89" s="19" t="str">
        <f t="shared" si="184"/>
        <v>Yes</v>
      </c>
      <c r="AB89" s="19" t="str">
        <f t="shared" si="185"/>
        <v>Yes</v>
      </c>
      <c r="AC89" s="19" t="str">
        <f t="shared" si="186"/>
        <v>Yes</v>
      </c>
      <c r="AD89" s="19" t="str">
        <f t="shared" si="187"/>
        <v>Yes</v>
      </c>
      <c r="AE89" s="19" t="str">
        <f t="shared" si="188"/>
        <v>Yes</v>
      </c>
      <c r="AF89" s="19" t="str">
        <f t="shared" si="189"/>
        <v>Yes</v>
      </c>
      <c r="AG89" s="19" t="str">
        <f t="shared" si="190"/>
        <v/>
      </c>
      <c r="AH89" s="19" t="str">
        <f t="shared" si="191"/>
        <v>Yes</v>
      </c>
      <c r="AI89" s="19" t="str">
        <f t="shared" si="192"/>
        <v>Yes</v>
      </c>
      <c r="AJ89" s="19" t="str">
        <f t="shared" si="193"/>
        <v>Yes</v>
      </c>
      <c r="AK89" s="19" t="str">
        <f t="shared" si="194"/>
        <v>Yes</v>
      </c>
      <c r="AL89" s="19" t="str">
        <f t="shared" si="195"/>
        <v>Yes</v>
      </c>
      <c r="AM89" s="19" t="str">
        <f t="shared" si="196"/>
        <v>Yes</v>
      </c>
      <c r="AN89" s="19" t="str">
        <f t="shared" si="197"/>
        <v>Yes</v>
      </c>
      <c r="AO89" s="19" t="str">
        <f t="shared" si="198"/>
        <v>Yes</v>
      </c>
      <c r="AP89" s="19" t="str">
        <f t="shared" si="199"/>
        <v>Yes</v>
      </c>
      <c r="AQ89" s="19" t="str">
        <f t="shared" si="200"/>
        <v>Yes</v>
      </c>
      <c r="AR89" s="19" t="str">
        <f t="shared" si="201"/>
        <v>Yes</v>
      </c>
      <c r="AS89" s="19" t="str">
        <f t="shared" si="202"/>
        <v>Yes</v>
      </c>
      <c r="AT89" s="19" t="str">
        <f t="shared" si="203"/>
        <v>Yes</v>
      </c>
      <c r="AU89" s="19" t="str">
        <f t="shared" si="204"/>
        <v>Yes</v>
      </c>
      <c r="AV89" s="19" t="str">
        <f t="shared" si="205"/>
        <v>Yes</v>
      </c>
      <c r="AW89" s="19" t="str">
        <f t="shared" si="206"/>
        <v>Yes</v>
      </c>
      <c r="AX89" s="19" t="str">
        <f t="shared" si="207"/>
        <v>Yes</v>
      </c>
      <c r="AY89" s="19" t="str">
        <f t="shared" si="208"/>
        <v>Yes</v>
      </c>
      <c r="AZ89" s="19" t="str">
        <f t="shared" si="209"/>
        <v>Yes</v>
      </c>
      <c r="BA89" s="19" t="str">
        <f t="shared" si="210"/>
        <v>Yes</v>
      </c>
      <c r="BB89" s="19" t="str">
        <f t="shared" si="211"/>
        <v>Yes</v>
      </c>
      <c r="BC89" s="19" t="str">
        <f t="shared" si="212"/>
        <v>Yes</v>
      </c>
      <c r="BD89" s="19" t="str">
        <f t="shared" si="213"/>
        <v>Yes</v>
      </c>
      <c r="BE89" s="19" t="str">
        <f t="shared" si="214"/>
        <v>Yes</v>
      </c>
      <c r="BF89" s="19" t="str">
        <f t="shared" si="215"/>
        <v>Yes</v>
      </c>
      <c r="BG89" s="19" t="str">
        <f t="shared" si="141"/>
        <v>Yes</v>
      </c>
      <c r="BH89" s="19" t="str">
        <f t="shared" si="141"/>
        <v>Yes</v>
      </c>
      <c r="BI89" s="19" t="str">
        <f t="shared" si="142"/>
        <v>Yes</v>
      </c>
      <c r="BJ89" s="19" t="str">
        <f t="shared" si="143"/>
        <v>Yes</v>
      </c>
      <c r="BK89" s="19" t="str">
        <f t="shared" si="144"/>
        <v>Yes</v>
      </c>
      <c r="BL89" s="19" t="str">
        <f t="shared" si="145"/>
        <v>Yes</v>
      </c>
      <c r="BM89" s="19" t="str">
        <f t="shared" si="146"/>
        <v>Yes</v>
      </c>
      <c r="BN89" s="19" t="str">
        <f t="shared" si="147"/>
        <v>Yes</v>
      </c>
      <c r="BO89" s="19" t="str">
        <f t="shared" si="148"/>
        <v>Yes</v>
      </c>
      <c r="BP89" s="19" t="str">
        <f t="shared" si="149"/>
        <v>Yes</v>
      </c>
      <c r="BQ89" s="19" t="str">
        <f t="shared" si="150"/>
        <v>Yes</v>
      </c>
      <c r="BR89" s="19" t="str">
        <f t="shared" si="151"/>
        <v>Yes</v>
      </c>
      <c r="BS89" s="19" t="str">
        <f t="shared" si="152"/>
        <v>Yes</v>
      </c>
      <c r="BT89" s="19" t="str">
        <f t="shared" si="153"/>
        <v>Yes</v>
      </c>
      <c r="BU89" s="19" t="str">
        <f t="shared" si="154"/>
        <v>Yes</v>
      </c>
      <c r="BV89" s="19" t="str">
        <f t="shared" si="155"/>
        <v>Yes</v>
      </c>
      <c r="BW89" s="5" t="s">
        <v>75</v>
      </c>
      <c r="BX89" s="13" t="str">
        <f t="shared" si="156"/>
        <v/>
      </c>
      <c r="BY89" s="13" t="str">
        <f t="shared" si="157"/>
        <v>Yes</v>
      </c>
      <c r="BZ89" s="13" t="str">
        <f t="shared" si="158"/>
        <v>Yes</v>
      </c>
      <c r="CA89" s="13" t="str">
        <f t="shared" si="159"/>
        <v>Yes</v>
      </c>
      <c r="CB89" s="13" t="str">
        <f t="shared" si="160"/>
        <v>Yes</v>
      </c>
      <c r="CC89" s="13" t="str">
        <f t="shared" si="161"/>
        <v/>
      </c>
      <c r="CD89" s="13" t="str">
        <f t="shared" si="162"/>
        <v/>
      </c>
      <c r="CE89" s="13" t="str">
        <f t="shared" si="163"/>
        <v/>
      </c>
      <c r="CF89" s="13" t="str">
        <f t="shared" si="164"/>
        <v>Yes</v>
      </c>
      <c r="CG89" s="13" t="str">
        <f t="shared" si="165"/>
        <v/>
      </c>
      <c r="CH89" s="13" t="str">
        <f t="shared" si="166"/>
        <v>Yes</v>
      </c>
      <c r="CI89" s="13" t="str">
        <f t="shared" si="167"/>
        <v>Yes</v>
      </c>
      <c r="CJ89" s="13" t="str">
        <f t="shared" si="168"/>
        <v/>
      </c>
      <c r="CK89" s="13" t="str">
        <f t="shared" si="169"/>
        <v/>
      </c>
      <c r="CL89" s="13" t="str">
        <f t="shared" si="170"/>
        <v>Yes</v>
      </c>
      <c r="CM89" s="13" t="str">
        <f t="shared" si="171"/>
        <v>Yes</v>
      </c>
      <c r="CN89" s="13" t="str">
        <f t="shared" si="172"/>
        <v>Yes</v>
      </c>
      <c r="CO89" s="13" t="str">
        <f t="shared" si="173"/>
        <v>Yes</v>
      </c>
      <c r="CP89" s="13" t="str">
        <f t="shared" si="174"/>
        <v>Yes</v>
      </c>
      <c r="CQ89" s="13" t="str">
        <f t="shared" si="175"/>
        <v>Yes</v>
      </c>
      <c r="CR89" s="13" t="str">
        <f t="shared" si="176"/>
        <v/>
      </c>
      <c r="CS89" s="13" t="str">
        <f t="shared" si="177"/>
        <v/>
      </c>
      <c r="CT89" s="13" t="str">
        <f t="shared" si="178"/>
        <v/>
      </c>
      <c r="CU89" s="13" t="str">
        <f t="shared" si="179"/>
        <v>Yes</v>
      </c>
      <c r="CV89" s="13" t="str">
        <f t="shared" si="180"/>
        <v>Yes</v>
      </c>
      <c r="CW89" s="13" t="str">
        <f t="shared" si="181"/>
        <v>Yes</v>
      </c>
      <c r="CX89" s="13" t="str">
        <f t="shared" si="182"/>
        <v>Yes</v>
      </c>
      <c r="CY89" s="13" t="str">
        <f t="shared" si="183"/>
        <v>Yes</v>
      </c>
    </row>
    <row r="90" spans="1:103" ht="35.700000000000003" customHeight="1" x14ac:dyDescent="0.45">
      <c r="A90" s="4" t="s">
        <v>301</v>
      </c>
      <c r="B90" s="4" t="s">
        <v>301</v>
      </c>
      <c r="C90" s="5" t="s">
        <v>248</v>
      </c>
      <c r="D90" s="8" t="s">
        <v>251</v>
      </c>
      <c r="E90" s="10">
        <v>96170</v>
      </c>
      <c r="F90" s="5" t="s">
        <v>286</v>
      </c>
      <c r="G90" s="9" t="s">
        <v>302</v>
      </c>
      <c r="H90" s="10">
        <v>1</v>
      </c>
      <c r="I90" s="5" t="s">
        <v>412</v>
      </c>
      <c r="J90" s="5" t="s">
        <v>413</v>
      </c>
      <c r="K90" s="13"/>
      <c r="L90" s="13" t="str">
        <f t="shared" si="128"/>
        <v>Yes</v>
      </c>
      <c r="M90" s="13" t="str">
        <f t="shared" si="129"/>
        <v>Yes</v>
      </c>
      <c r="N90" s="13" t="str">
        <f t="shared" si="130"/>
        <v/>
      </c>
      <c r="O90" s="13" t="str">
        <f t="shared" si="131"/>
        <v>Yes</v>
      </c>
      <c r="P90" s="13" t="str">
        <f t="shared" si="132"/>
        <v>Yes</v>
      </c>
      <c r="Q90" s="13" t="str">
        <f t="shared" si="133"/>
        <v>Yes</v>
      </c>
      <c r="R90" s="13" t="str">
        <f t="shared" si="134"/>
        <v>Yes</v>
      </c>
      <c r="S90" s="13" t="str">
        <f t="shared" si="135"/>
        <v>Yes</v>
      </c>
      <c r="T90" s="13" t="str">
        <f t="shared" si="136"/>
        <v>Yes</v>
      </c>
      <c r="U90" s="13" t="str">
        <f t="shared" si="137"/>
        <v/>
      </c>
      <c r="V90" s="13" t="str">
        <f t="shared" si="138"/>
        <v/>
      </c>
      <c r="W90" s="5" t="s">
        <v>320</v>
      </c>
      <c r="X90" s="5" t="s">
        <v>520</v>
      </c>
      <c r="Y90" s="19" t="str">
        <f t="shared" si="139"/>
        <v>Yes</v>
      </c>
      <c r="Z90" s="19" t="str">
        <f t="shared" si="140"/>
        <v>Yes</v>
      </c>
      <c r="AA90" s="19" t="str">
        <f t="shared" si="184"/>
        <v>Yes</v>
      </c>
      <c r="AB90" s="19" t="str">
        <f t="shared" si="185"/>
        <v>Yes</v>
      </c>
      <c r="AC90" s="19" t="str">
        <f t="shared" si="186"/>
        <v>Yes</v>
      </c>
      <c r="AD90" s="19" t="str">
        <f t="shared" si="187"/>
        <v>Yes</v>
      </c>
      <c r="AE90" s="19" t="str">
        <f t="shared" si="188"/>
        <v>Yes</v>
      </c>
      <c r="AF90" s="19" t="str">
        <f t="shared" si="189"/>
        <v>Yes</v>
      </c>
      <c r="AG90" s="19" t="str">
        <f t="shared" si="190"/>
        <v/>
      </c>
      <c r="AH90" s="19" t="str">
        <f t="shared" si="191"/>
        <v>Yes</v>
      </c>
      <c r="AI90" s="19" t="str">
        <f t="shared" si="192"/>
        <v>Yes</v>
      </c>
      <c r="AJ90" s="19" t="str">
        <f t="shared" si="193"/>
        <v>Yes</v>
      </c>
      <c r="AK90" s="19" t="str">
        <f t="shared" si="194"/>
        <v>Yes</v>
      </c>
      <c r="AL90" s="19" t="str">
        <f t="shared" si="195"/>
        <v>Yes</v>
      </c>
      <c r="AM90" s="19" t="str">
        <f t="shared" si="196"/>
        <v>Yes</v>
      </c>
      <c r="AN90" s="19" t="str">
        <f t="shared" si="197"/>
        <v>Yes</v>
      </c>
      <c r="AO90" s="19" t="str">
        <f t="shared" si="198"/>
        <v>Yes</v>
      </c>
      <c r="AP90" s="19" t="str">
        <f t="shared" si="199"/>
        <v>Yes</v>
      </c>
      <c r="AQ90" s="19" t="str">
        <f t="shared" si="200"/>
        <v>Yes</v>
      </c>
      <c r="AR90" s="19" t="str">
        <f t="shared" si="201"/>
        <v>Yes</v>
      </c>
      <c r="AS90" s="19" t="str">
        <f t="shared" si="202"/>
        <v>Yes</v>
      </c>
      <c r="AT90" s="19" t="str">
        <f t="shared" si="203"/>
        <v>Yes</v>
      </c>
      <c r="AU90" s="19" t="str">
        <f t="shared" si="204"/>
        <v>Yes</v>
      </c>
      <c r="AV90" s="19" t="str">
        <f t="shared" si="205"/>
        <v>Yes</v>
      </c>
      <c r="AW90" s="19" t="str">
        <f t="shared" si="206"/>
        <v>Yes</v>
      </c>
      <c r="AX90" s="19" t="str">
        <f t="shared" si="207"/>
        <v>Yes</v>
      </c>
      <c r="AY90" s="19" t="str">
        <f t="shared" si="208"/>
        <v>Yes</v>
      </c>
      <c r="AZ90" s="19" t="str">
        <f t="shared" si="209"/>
        <v>Yes</v>
      </c>
      <c r="BA90" s="19" t="str">
        <f t="shared" si="210"/>
        <v>Yes</v>
      </c>
      <c r="BB90" s="19" t="str">
        <f t="shared" si="211"/>
        <v>Yes</v>
      </c>
      <c r="BC90" s="19" t="str">
        <f t="shared" si="212"/>
        <v>Yes</v>
      </c>
      <c r="BD90" s="19" t="str">
        <f t="shared" si="213"/>
        <v>Yes</v>
      </c>
      <c r="BE90" s="19" t="str">
        <f t="shared" si="214"/>
        <v>Yes</v>
      </c>
      <c r="BF90" s="19" t="str">
        <f t="shared" si="215"/>
        <v>Yes</v>
      </c>
      <c r="BG90" s="19" t="str">
        <f t="shared" si="141"/>
        <v>Yes</v>
      </c>
      <c r="BH90" s="19" t="str">
        <f t="shared" si="141"/>
        <v>Yes</v>
      </c>
      <c r="BI90" s="19" t="str">
        <f t="shared" si="142"/>
        <v>Yes</v>
      </c>
      <c r="BJ90" s="19" t="str">
        <f t="shared" si="143"/>
        <v>Yes</v>
      </c>
      <c r="BK90" s="19" t="str">
        <f t="shared" si="144"/>
        <v>Yes</v>
      </c>
      <c r="BL90" s="19" t="str">
        <f t="shared" si="145"/>
        <v>Yes</v>
      </c>
      <c r="BM90" s="19" t="str">
        <f t="shared" si="146"/>
        <v>Yes</v>
      </c>
      <c r="BN90" s="19" t="str">
        <f t="shared" si="147"/>
        <v>Yes</v>
      </c>
      <c r="BO90" s="19" t="str">
        <f t="shared" si="148"/>
        <v>Yes</v>
      </c>
      <c r="BP90" s="19" t="str">
        <f t="shared" si="149"/>
        <v>Yes</v>
      </c>
      <c r="BQ90" s="19" t="str">
        <f t="shared" si="150"/>
        <v>Yes</v>
      </c>
      <c r="BR90" s="19" t="str">
        <f t="shared" si="151"/>
        <v>Yes</v>
      </c>
      <c r="BS90" s="19" t="str">
        <f t="shared" si="152"/>
        <v>Yes</v>
      </c>
      <c r="BT90" s="19" t="str">
        <f t="shared" si="153"/>
        <v>Yes</v>
      </c>
      <c r="BU90" s="19" t="str">
        <f t="shared" si="154"/>
        <v>Yes</v>
      </c>
      <c r="BV90" s="19" t="str">
        <f t="shared" si="155"/>
        <v>Yes</v>
      </c>
      <c r="BW90" s="5" t="s">
        <v>250</v>
      </c>
      <c r="BX90" s="13" t="str">
        <f t="shared" si="156"/>
        <v/>
      </c>
      <c r="BY90" s="13" t="str">
        <f t="shared" si="157"/>
        <v>Yes</v>
      </c>
      <c r="BZ90" s="13" t="str">
        <f t="shared" si="158"/>
        <v>Yes</v>
      </c>
      <c r="CA90" s="13" t="str">
        <f t="shared" si="159"/>
        <v>Yes</v>
      </c>
      <c r="CB90" s="13" t="str">
        <f t="shared" si="160"/>
        <v>Yes</v>
      </c>
      <c r="CC90" s="13" t="str">
        <f t="shared" si="161"/>
        <v/>
      </c>
      <c r="CD90" s="13" t="str">
        <f t="shared" si="162"/>
        <v/>
      </c>
      <c r="CE90" s="13" t="str">
        <f t="shared" si="163"/>
        <v/>
      </c>
      <c r="CF90" s="13" t="str">
        <f t="shared" si="164"/>
        <v>Yes</v>
      </c>
      <c r="CG90" s="13" t="str">
        <f t="shared" si="165"/>
        <v/>
      </c>
      <c r="CH90" s="13" t="str">
        <f t="shared" si="166"/>
        <v/>
      </c>
      <c r="CI90" s="13" t="str">
        <f t="shared" si="167"/>
        <v>Yes</v>
      </c>
      <c r="CJ90" s="13" t="str">
        <f t="shared" si="168"/>
        <v/>
      </c>
      <c r="CK90" s="13" t="str">
        <f t="shared" si="169"/>
        <v/>
      </c>
      <c r="CL90" s="13" t="str">
        <f t="shared" si="170"/>
        <v>Yes</v>
      </c>
      <c r="CM90" s="13" t="str">
        <f t="shared" si="171"/>
        <v>Yes</v>
      </c>
      <c r="CN90" s="13" t="str">
        <f t="shared" si="172"/>
        <v>Yes</v>
      </c>
      <c r="CO90" s="13" t="str">
        <f t="shared" si="173"/>
        <v>Yes</v>
      </c>
      <c r="CP90" s="13" t="str">
        <f t="shared" si="174"/>
        <v>Yes</v>
      </c>
      <c r="CQ90" s="13" t="str">
        <f t="shared" si="175"/>
        <v>Yes</v>
      </c>
      <c r="CR90" s="13" t="str">
        <f t="shared" si="176"/>
        <v/>
      </c>
      <c r="CS90" s="13" t="str">
        <f t="shared" si="177"/>
        <v/>
      </c>
      <c r="CT90" s="13" t="str">
        <f t="shared" si="178"/>
        <v/>
      </c>
      <c r="CU90" s="13" t="str">
        <f t="shared" si="179"/>
        <v>Yes</v>
      </c>
      <c r="CV90" s="13" t="str">
        <f t="shared" si="180"/>
        <v>Yes</v>
      </c>
      <c r="CW90" s="13" t="str">
        <f t="shared" si="181"/>
        <v>Yes</v>
      </c>
      <c r="CX90" s="13" t="str">
        <f t="shared" si="182"/>
        <v/>
      </c>
      <c r="CY90" s="13" t="str">
        <f t="shared" si="183"/>
        <v>Yes</v>
      </c>
    </row>
    <row r="91" spans="1:103" ht="35.700000000000003" customHeight="1" x14ac:dyDescent="0.45">
      <c r="A91" s="4" t="s">
        <v>301</v>
      </c>
      <c r="B91" s="4" t="s">
        <v>301</v>
      </c>
      <c r="C91" s="5" t="s">
        <v>248</v>
      </c>
      <c r="D91" s="6" t="s">
        <v>249</v>
      </c>
      <c r="E91" s="10">
        <v>96171</v>
      </c>
      <c r="F91" s="5" t="s">
        <v>286</v>
      </c>
      <c r="G91" s="9" t="s">
        <v>302</v>
      </c>
      <c r="H91" s="10">
        <v>47</v>
      </c>
      <c r="I91" s="5" t="s">
        <v>414</v>
      </c>
      <c r="J91" s="10" t="s">
        <v>415</v>
      </c>
      <c r="K91" s="13"/>
      <c r="L91" s="13" t="str">
        <f t="shared" si="128"/>
        <v>Yes</v>
      </c>
      <c r="M91" s="13" t="str">
        <f t="shared" si="129"/>
        <v>Yes</v>
      </c>
      <c r="N91" s="13" t="str">
        <f t="shared" si="130"/>
        <v/>
      </c>
      <c r="O91" s="13" t="str">
        <f t="shared" si="131"/>
        <v>Yes</v>
      </c>
      <c r="P91" s="13" t="str">
        <f t="shared" si="132"/>
        <v>Yes</v>
      </c>
      <c r="Q91" s="13" t="str">
        <f t="shared" si="133"/>
        <v>Yes</v>
      </c>
      <c r="R91" s="13" t="str">
        <f t="shared" si="134"/>
        <v>Yes</v>
      </c>
      <c r="S91" s="13" t="str">
        <f t="shared" si="135"/>
        <v>Yes</v>
      </c>
      <c r="T91" s="13" t="str">
        <f t="shared" si="136"/>
        <v>Yes</v>
      </c>
      <c r="U91" s="13" t="str">
        <f t="shared" si="137"/>
        <v/>
      </c>
      <c r="V91" s="13" t="str">
        <f t="shared" si="138"/>
        <v/>
      </c>
      <c r="W91" s="5" t="s">
        <v>320</v>
      </c>
      <c r="X91" s="5" t="s">
        <v>520</v>
      </c>
      <c r="Y91" s="19" t="str">
        <f t="shared" si="139"/>
        <v>Yes</v>
      </c>
      <c r="Z91" s="19" t="str">
        <f t="shared" si="140"/>
        <v>Yes</v>
      </c>
      <c r="AA91" s="19" t="str">
        <f t="shared" si="184"/>
        <v>Yes</v>
      </c>
      <c r="AB91" s="19" t="str">
        <f t="shared" si="185"/>
        <v>Yes</v>
      </c>
      <c r="AC91" s="19" t="str">
        <f t="shared" si="186"/>
        <v>Yes</v>
      </c>
      <c r="AD91" s="19" t="str">
        <f t="shared" si="187"/>
        <v>Yes</v>
      </c>
      <c r="AE91" s="19" t="str">
        <f t="shared" si="188"/>
        <v>Yes</v>
      </c>
      <c r="AF91" s="19" t="str">
        <f t="shared" si="189"/>
        <v>Yes</v>
      </c>
      <c r="AG91" s="19" t="str">
        <f t="shared" si="190"/>
        <v/>
      </c>
      <c r="AH91" s="19" t="str">
        <f t="shared" si="191"/>
        <v>Yes</v>
      </c>
      <c r="AI91" s="19" t="str">
        <f t="shared" si="192"/>
        <v>Yes</v>
      </c>
      <c r="AJ91" s="19" t="str">
        <f t="shared" si="193"/>
        <v>Yes</v>
      </c>
      <c r="AK91" s="19" t="str">
        <f t="shared" si="194"/>
        <v>Yes</v>
      </c>
      <c r="AL91" s="19" t="str">
        <f t="shared" si="195"/>
        <v>Yes</v>
      </c>
      <c r="AM91" s="19" t="str">
        <f t="shared" si="196"/>
        <v>Yes</v>
      </c>
      <c r="AN91" s="19" t="str">
        <f t="shared" si="197"/>
        <v>Yes</v>
      </c>
      <c r="AO91" s="19" t="str">
        <f t="shared" si="198"/>
        <v>Yes</v>
      </c>
      <c r="AP91" s="19" t="str">
        <f t="shared" si="199"/>
        <v>Yes</v>
      </c>
      <c r="AQ91" s="19" t="str">
        <f t="shared" si="200"/>
        <v>Yes</v>
      </c>
      <c r="AR91" s="19" t="str">
        <f t="shared" si="201"/>
        <v>Yes</v>
      </c>
      <c r="AS91" s="19" t="str">
        <f t="shared" si="202"/>
        <v>Yes</v>
      </c>
      <c r="AT91" s="19" t="str">
        <f t="shared" si="203"/>
        <v>Yes</v>
      </c>
      <c r="AU91" s="19" t="str">
        <f t="shared" si="204"/>
        <v>Yes</v>
      </c>
      <c r="AV91" s="19" t="str">
        <f t="shared" si="205"/>
        <v>Yes</v>
      </c>
      <c r="AW91" s="19" t="str">
        <f t="shared" si="206"/>
        <v>Yes</v>
      </c>
      <c r="AX91" s="19" t="str">
        <f t="shared" si="207"/>
        <v>Yes</v>
      </c>
      <c r="AY91" s="19" t="str">
        <f t="shared" si="208"/>
        <v>Yes</v>
      </c>
      <c r="AZ91" s="19" t="str">
        <f t="shared" si="209"/>
        <v>Yes</v>
      </c>
      <c r="BA91" s="19" t="str">
        <f t="shared" si="210"/>
        <v>Yes</v>
      </c>
      <c r="BB91" s="19" t="str">
        <f t="shared" si="211"/>
        <v>Yes</v>
      </c>
      <c r="BC91" s="19" t="str">
        <f t="shared" si="212"/>
        <v>Yes</v>
      </c>
      <c r="BD91" s="19" t="str">
        <f t="shared" si="213"/>
        <v>Yes</v>
      </c>
      <c r="BE91" s="19" t="str">
        <f t="shared" si="214"/>
        <v>Yes</v>
      </c>
      <c r="BF91" s="19" t="str">
        <f t="shared" si="215"/>
        <v>Yes</v>
      </c>
      <c r="BG91" s="19" t="str">
        <f t="shared" si="141"/>
        <v>Yes</v>
      </c>
      <c r="BH91" s="19" t="str">
        <f t="shared" si="141"/>
        <v>Yes</v>
      </c>
      <c r="BI91" s="19" t="str">
        <f t="shared" si="142"/>
        <v>Yes</v>
      </c>
      <c r="BJ91" s="19" t="str">
        <f t="shared" si="143"/>
        <v>Yes</v>
      </c>
      <c r="BK91" s="19" t="str">
        <f t="shared" si="144"/>
        <v>Yes</v>
      </c>
      <c r="BL91" s="19" t="str">
        <f t="shared" si="145"/>
        <v>Yes</v>
      </c>
      <c r="BM91" s="19" t="str">
        <f t="shared" si="146"/>
        <v>Yes</v>
      </c>
      <c r="BN91" s="19" t="str">
        <f t="shared" si="147"/>
        <v>Yes</v>
      </c>
      <c r="BO91" s="19" t="str">
        <f t="shared" si="148"/>
        <v>Yes</v>
      </c>
      <c r="BP91" s="19" t="str">
        <f t="shared" si="149"/>
        <v>Yes</v>
      </c>
      <c r="BQ91" s="19" t="str">
        <f t="shared" si="150"/>
        <v>Yes</v>
      </c>
      <c r="BR91" s="19" t="str">
        <f t="shared" si="151"/>
        <v>Yes</v>
      </c>
      <c r="BS91" s="19" t="str">
        <f t="shared" si="152"/>
        <v>Yes</v>
      </c>
      <c r="BT91" s="19" t="str">
        <f t="shared" si="153"/>
        <v>Yes</v>
      </c>
      <c r="BU91" s="19" t="str">
        <f t="shared" si="154"/>
        <v>Yes</v>
      </c>
      <c r="BV91" s="19" t="str">
        <f t="shared" si="155"/>
        <v>Yes</v>
      </c>
      <c r="BW91" s="5" t="s">
        <v>250</v>
      </c>
      <c r="BX91" s="13" t="str">
        <f t="shared" si="156"/>
        <v/>
      </c>
      <c r="BY91" s="13" t="str">
        <f t="shared" si="157"/>
        <v>Yes</v>
      </c>
      <c r="BZ91" s="13" t="str">
        <f t="shared" si="158"/>
        <v>Yes</v>
      </c>
      <c r="CA91" s="13" t="str">
        <f t="shared" si="159"/>
        <v>Yes</v>
      </c>
      <c r="CB91" s="13" t="str">
        <f t="shared" si="160"/>
        <v>Yes</v>
      </c>
      <c r="CC91" s="13" t="str">
        <f t="shared" si="161"/>
        <v/>
      </c>
      <c r="CD91" s="13" t="str">
        <f t="shared" si="162"/>
        <v/>
      </c>
      <c r="CE91" s="13" t="str">
        <f t="shared" si="163"/>
        <v/>
      </c>
      <c r="CF91" s="13" t="str">
        <f t="shared" si="164"/>
        <v>Yes</v>
      </c>
      <c r="CG91" s="13" t="str">
        <f t="shared" si="165"/>
        <v/>
      </c>
      <c r="CH91" s="13" t="str">
        <f t="shared" si="166"/>
        <v/>
      </c>
      <c r="CI91" s="13" t="str">
        <f t="shared" si="167"/>
        <v>Yes</v>
      </c>
      <c r="CJ91" s="13" t="str">
        <f t="shared" si="168"/>
        <v/>
      </c>
      <c r="CK91" s="13" t="str">
        <f t="shared" si="169"/>
        <v/>
      </c>
      <c r="CL91" s="13" t="str">
        <f t="shared" si="170"/>
        <v>Yes</v>
      </c>
      <c r="CM91" s="13" t="str">
        <f t="shared" si="171"/>
        <v>Yes</v>
      </c>
      <c r="CN91" s="13" t="str">
        <f t="shared" si="172"/>
        <v>Yes</v>
      </c>
      <c r="CO91" s="13" t="str">
        <f t="shared" si="173"/>
        <v>Yes</v>
      </c>
      <c r="CP91" s="13" t="str">
        <f t="shared" si="174"/>
        <v>Yes</v>
      </c>
      <c r="CQ91" s="13" t="str">
        <f t="shared" si="175"/>
        <v>Yes</v>
      </c>
      <c r="CR91" s="13" t="str">
        <f t="shared" si="176"/>
        <v/>
      </c>
      <c r="CS91" s="13" t="str">
        <f t="shared" si="177"/>
        <v/>
      </c>
      <c r="CT91" s="13" t="str">
        <f t="shared" si="178"/>
        <v/>
      </c>
      <c r="CU91" s="13" t="str">
        <f t="shared" si="179"/>
        <v>Yes</v>
      </c>
      <c r="CV91" s="13" t="str">
        <f t="shared" si="180"/>
        <v>Yes</v>
      </c>
      <c r="CW91" s="13" t="str">
        <f t="shared" si="181"/>
        <v>Yes</v>
      </c>
      <c r="CX91" s="13" t="str">
        <f t="shared" si="182"/>
        <v/>
      </c>
      <c r="CY91" s="13" t="str">
        <f t="shared" si="183"/>
        <v>Yes</v>
      </c>
    </row>
    <row r="92" spans="1:103" ht="35.700000000000003" customHeight="1" x14ac:dyDescent="0.45">
      <c r="A92" s="4" t="s">
        <v>301</v>
      </c>
      <c r="B92" s="4" t="s">
        <v>301</v>
      </c>
      <c r="C92" s="5" t="s">
        <v>248</v>
      </c>
      <c r="D92" s="8" t="s">
        <v>256</v>
      </c>
      <c r="E92" s="9" t="s">
        <v>257</v>
      </c>
      <c r="F92" s="5" t="s">
        <v>275</v>
      </c>
      <c r="G92" s="9" t="s">
        <v>302</v>
      </c>
      <c r="H92" s="9" t="s">
        <v>427</v>
      </c>
      <c r="I92" s="9" t="s">
        <v>301</v>
      </c>
      <c r="J92" s="5" t="s">
        <v>416</v>
      </c>
      <c r="K92" s="13"/>
      <c r="L92" s="13" t="str">
        <f t="shared" si="128"/>
        <v>Yes</v>
      </c>
      <c r="M92" s="13" t="str">
        <f t="shared" si="129"/>
        <v>Yes</v>
      </c>
      <c r="N92" s="13" t="str">
        <f t="shared" si="130"/>
        <v/>
      </c>
      <c r="O92" s="13" t="str">
        <f t="shared" si="131"/>
        <v>Yes</v>
      </c>
      <c r="P92" s="13" t="str">
        <f t="shared" si="132"/>
        <v>Yes</v>
      </c>
      <c r="Q92" s="13" t="str">
        <f t="shared" si="133"/>
        <v>Yes</v>
      </c>
      <c r="R92" s="13" t="str">
        <f t="shared" si="134"/>
        <v>Yes</v>
      </c>
      <c r="S92" s="13" t="str">
        <f t="shared" si="135"/>
        <v>Yes</v>
      </c>
      <c r="T92" s="13" t="str">
        <f t="shared" si="136"/>
        <v>Yes</v>
      </c>
      <c r="U92" s="13" t="str">
        <f t="shared" si="137"/>
        <v>Yes</v>
      </c>
      <c r="V92" s="13" t="str">
        <f t="shared" si="138"/>
        <v/>
      </c>
      <c r="W92" s="5" t="s">
        <v>320</v>
      </c>
      <c r="X92" s="5" t="s">
        <v>520</v>
      </c>
      <c r="Y92" s="19" t="str">
        <f t="shared" si="139"/>
        <v>Yes</v>
      </c>
      <c r="Z92" s="19" t="str">
        <f t="shared" si="140"/>
        <v>Yes</v>
      </c>
      <c r="AA92" s="19" t="str">
        <f t="shared" si="184"/>
        <v>Yes</v>
      </c>
      <c r="AB92" s="19" t="str">
        <f t="shared" si="185"/>
        <v>Yes</v>
      </c>
      <c r="AC92" s="19" t="str">
        <f t="shared" si="186"/>
        <v>Yes</v>
      </c>
      <c r="AD92" s="19" t="str">
        <f t="shared" si="187"/>
        <v>Yes</v>
      </c>
      <c r="AE92" s="19" t="str">
        <f t="shared" si="188"/>
        <v>Yes</v>
      </c>
      <c r="AF92" s="19" t="str">
        <f t="shared" si="189"/>
        <v>Yes</v>
      </c>
      <c r="AG92" s="19" t="str">
        <f t="shared" si="190"/>
        <v/>
      </c>
      <c r="AH92" s="19" t="str">
        <f t="shared" si="191"/>
        <v>Yes</v>
      </c>
      <c r="AI92" s="19" t="str">
        <f t="shared" si="192"/>
        <v>Yes</v>
      </c>
      <c r="AJ92" s="19" t="str">
        <f t="shared" si="193"/>
        <v>Yes</v>
      </c>
      <c r="AK92" s="19" t="str">
        <f t="shared" si="194"/>
        <v>Yes</v>
      </c>
      <c r="AL92" s="19" t="str">
        <f t="shared" si="195"/>
        <v>Yes</v>
      </c>
      <c r="AM92" s="19" t="str">
        <f t="shared" si="196"/>
        <v>Yes</v>
      </c>
      <c r="AN92" s="19" t="str">
        <f t="shared" si="197"/>
        <v>Yes</v>
      </c>
      <c r="AO92" s="19" t="str">
        <f t="shared" si="198"/>
        <v>Yes</v>
      </c>
      <c r="AP92" s="19" t="str">
        <f t="shared" si="199"/>
        <v>Yes</v>
      </c>
      <c r="AQ92" s="19" t="str">
        <f t="shared" si="200"/>
        <v>Yes</v>
      </c>
      <c r="AR92" s="19" t="str">
        <f t="shared" si="201"/>
        <v>Yes</v>
      </c>
      <c r="AS92" s="19" t="str">
        <f t="shared" si="202"/>
        <v>Yes</v>
      </c>
      <c r="AT92" s="19" t="str">
        <f t="shared" si="203"/>
        <v>Yes</v>
      </c>
      <c r="AU92" s="19" t="str">
        <f t="shared" si="204"/>
        <v>Yes</v>
      </c>
      <c r="AV92" s="19" t="str">
        <f t="shared" si="205"/>
        <v>Yes</v>
      </c>
      <c r="AW92" s="19" t="str">
        <f t="shared" si="206"/>
        <v>Yes</v>
      </c>
      <c r="AX92" s="19" t="str">
        <f t="shared" si="207"/>
        <v>Yes</v>
      </c>
      <c r="AY92" s="19" t="str">
        <f t="shared" si="208"/>
        <v>Yes</v>
      </c>
      <c r="AZ92" s="19" t="str">
        <f t="shared" si="209"/>
        <v>Yes</v>
      </c>
      <c r="BA92" s="19" t="str">
        <f t="shared" si="210"/>
        <v>Yes</v>
      </c>
      <c r="BB92" s="19" t="str">
        <f t="shared" si="211"/>
        <v>Yes</v>
      </c>
      <c r="BC92" s="19" t="str">
        <f t="shared" si="212"/>
        <v>Yes</v>
      </c>
      <c r="BD92" s="19" t="str">
        <f t="shared" si="213"/>
        <v>Yes</v>
      </c>
      <c r="BE92" s="19" t="str">
        <f t="shared" si="214"/>
        <v>Yes</v>
      </c>
      <c r="BF92" s="19" t="str">
        <f t="shared" si="215"/>
        <v>Yes</v>
      </c>
      <c r="BG92" s="19" t="str">
        <f t="shared" si="141"/>
        <v>Yes</v>
      </c>
      <c r="BH92" s="19" t="str">
        <f t="shared" si="141"/>
        <v>Yes</v>
      </c>
      <c r="BI92" s="19" t="str">
        <f t="shared" si="142"/>
        <v>Yes</v>
      </c>
      <c r="BJ92" s="19" t="str">
        <f t="shared" si="143"/>
        <v>Yes</v>
      </c>
      <c r="BK92" s="19" t="str">
        <f t="shared" si="144"/>
        <v>Yes</v>
      </c>
      <c r="BL92" s="19" t="str">
        <f t="shared" si="145"/>
        <v>Yes</v>
      </c>
      <c r="BM92" s="19" t="str">
        <f t="shared" si="146"/>
        <v>Yes</v>
      </c>
      <c r="BN92" s="19" t="str">
        <f t="shared" si="147"/>
        <v>Yes</v>
      </c>
      <c r="BO92" s="19" t="str">
        <f t="shared" si="148"/>
        <v>Yes</v>
      </c>
      <c r="BP92" s="19" t="str">
        <f t="shared" si="149"/>
        <v>Yes</v>
      </c>
      <c r="BQ92" s="19" t="str">
        <f t="shared" si="150"/>
        <v>Yes</v>
      </c>
      <c r="BR92" s="19" t="str">
        <f t="shared" si="151"/>
        <v>Yes</v>
      </c>
      <c r="BS92" s="19" t="str">
        <f t="shared" si="152"/>
        <v>Yes</v>
      </c>
      <c r="BT92" s="19" t="str">
        <f t="shared" si="153"/>
        <v>Yes</v>
      </c>
      <c r="BU92" s="19" t="str">
        <f t="shared" si="154"/>
        <v>Yes</v>
      </c>
      <c r="BV92" s="19" t="str">
        <f t="shared" si="155"/>
        <v>Yes</v>
      </c>
      <c r="BW92" s="5" t="s">
        <v>155</v>
      </c>
      <c r="BX92" s="13" t="str">
        <f t="shared" si="156"/>
        <v/>
      </c>
      <c r="BY92" s="13" t="str">
        <f t="shared" si="157"/>
        <v/>
      </c>
      <c r="BZ92" s="13" t="str">
        <f t="shared" si="158"/>
        <v/>
      </c>
      <c r="CA92" s="13" t="str">
        <f t="shared" si="159"/>
        <v/>
      </c>
      <c r="CB92" s="13" t="str">
        <f t="shared" si="160"/>
        <v>Yes</v>
      </c>
      <c r="CC92" s="13" t="str">
        <f t="shared" si="161"/>
        <v/>
      </c>
      <c r="CD92" s="13" t="str">
        <f t="shared" si="162"/>
        <v/>
      </c>
      <c r="CE92" s="13" t="str">
        <f t="shared" si="163"/>
        <v/>
      </c>
      <c r="CF92" s="13" t="str">
        <f t="shared" si="164"/>
        <v>Yes</v>
      </c>
      <c r="CG92" s="13" t="str">
        <f t="shared" si="165"/>
        <v/>
      </c>
      <c r="CH92" s="13" t="str">
        <f t="shared" si="166"/>
        <v>Yes</v>
      </c>
      <c r="CI92" s="13" t="str">
        <f t="shared" si="167"/>
        <v>Yes</v>
      </c>
      <c r="CJ92" s="13" t="str">
        <f t="shared" si="168"/>
        <v/>
      </c>
      <c r="CK92" s="13" t="str">
        <f t="shared" si="169"/>
        <v>Yes</v>
      </c>
      <c r="CL92" s="13" t="str">
        <f t="shared" si="170"/>
        <v/>
      </c>
      <c r="CM92" s="13" t="str">
        <f t="shared" si="171"/>
        <v/>
      </c>
      <c r="CN92" s="13" t="str">
        <f t="shared" si="172"/>
        <v/>
      </c>
      <c r="CO92" s="13" t="str">
        <f t="shared" si="173"/>
        <v>Yes</v>
      </c>
      <c r="CP92" s="13" t="str">
        <f t="shared" si="174"/>
        <v>Yes</v>
      </c>
      <c r="CQ92" s="13" t="str">
        <f t="shared" si="175"/>
        <v>Yes</v>
      </c>
      <c r="CR92" s="13" t="str">
        <f t="shared" si="176"/>
        <v/>
      </c>
      <c r="CS92" s="13" t="str">
        <f t="shared" si="177"/>
        <v/>
      </c>
      <c r="CT92" s="13" t="str">
        <f t="shared" si="178"/>
        <v/>
      </c>
      <c r="CU92" s="13" t="str">
        <f t="shared" si="179"/>
        <v>Yes</v>
      </c>
      <c r="CV92" s="13" t="str">
        <f t="shared" si="180"/>
        <v>Yes</v>
      </c>
      <c r="CW92" s="13" t="str">
        <f t="shared" si="181"/>
        <v>Yes</v>
      </c>
      <c r="CX92" s="13" t="str">
        <f t="shared" si="182"/>
        <v>Yes</v>
      </c>
      <c r="CY92" s="13" t="str">
        <f t="shared" si="183"/>
        <v>Yes</v>
      </c>
    </row>
    <row r="93" spans="1:103" ht="35.700000000000003" customHeight="1" x14ac:dyDescent="0.45">
      <c r="A93" s="4" t="s">
        <v>301</v>
      </c>
      <c r="B93" s="4" t="s">
        <v>301</v>
      </c>
      <c r="C93" s="5" t="s">
        <v>157</v>
      </c>
      <c r="D93" s="8" t="s">
        <v>161</v>
      </c>
      <c r="E93" s="9">
        <v>99217</v>
      </c>
      <c r="F93" s="5" t="s">
        <v>259</v>
      </c>
      <c r="G93" s="9" t="s">
        <v>307</v>
      </c>
      <c r="H93" s="9">
        <v>1</v>
      </c>
      <c r="I93" s="9" t="s">
        <v>387</v>
      </c>
      <c r="J93" s="5" t="s">
        <v>301</v>
      </c>
      <c r="K93" s="13"/>
      <c r="L93" s="13" t="str">
        <f t="shared" si="128"/>
        <v>Yes</v>
      </c>
      <c r="M93" s="13" t="str">
        <f t="shared" si="129"/>
        <v>Yes</v>
      </c>
      <c r="N93" s="13" t="str">
        <f t="shared" si="130"/>
        <v/>
      </c>
      <c r="O93" s="13" t="str">
        <f t="shared" si="131"/>
        <v/>
      </c>
      <c r="P93" s="13" t="str">
        <f t="shared" si="132"/>
        <v/>
      </c>
      <c r="Q93" s="13" t="str">
        <f t="shared" si="133"/>
        <v/>
      </c>
      <c r="R93" s="13" t="str">
        <f t="shared" si="134"/>
        <v/>
      </c>
      <c r="S93" s="13" t="str">
        <f t="shared" si="135"/>
        <v/>
      </c>
      <c r="T93" s="13" t="str">
        <f t="shared" si="136"/>
        <v>Yes</v>
      </c>
      <c r="U93" s="13" t="str">
        <f t="shared" si="137"/>
        <v/>
      </c>
      <c r="V93" s="13" t="str">
        <f t="shared" si="138"/>
        <v/>
      </c>
      <c r="W93" s="5" t="s">
        <v>386</v>
      </c>
      <c r="X93" s="5" t="s">
        <v>525</v>
      </c>
      <c r="Y93" s="19" t="str">
        <f t="shared" si="139"/>
        <v/>
      </c>
      <c r="Z93" s="19" t="str">
        <f t="shared" si="140"/>
        <v/>
      </c>
      <c r="AA93" s="19" t="str">
        <f t="shared" si="184"/>
        <v/>
      </c>
      <c r="AB93" s="19" t="str">
        <f t="shared" si="185"/>
        <v/>
      </c>
      <c r="AC93" s="19" t="str">
        <f t="shared" si="186"/>
        <v>Yes</v>
      </c>
      <c r="AD93" s="19" t="str">
        <f t="shared" si="187"/>
        <v>Yes</v>
      </c>
      <c r="AE93" s="19" t="str">
        <f t="shared" si="188"/>
        <v>Yes</v>
      </c>
      <c r="AF93" s="19" t="str">
        <f t="shared" si="189"/>
        <v>Yes</v>
      </c>
      <c r="AG93" s="19" t="str">
        <f t="shared" si="190"/>
        <v/>
      </c>
      <c r="AH93" s="19" t="str">
        <f t="shared" si="191"/>
        <v/>
      </c>
      <c r="AI93" s="19" t="str">
        <f t="shared" si="192"/>
        <v/>
      </c>
      <c r="AJ93" s="19" t="str">
        <f t="shared" si="193"/>
        <v/>
      </c>
      <c r="AK93" s="19" t="str">
        <f t="shared" si="194"/>
        <v/>
      </c>
      <c r="AL93" s="19" t="str">
        <f t="shared" si="195"/>
        <v/>
      </c>
      <c r="AM93" s="19" t="str">
        <f t="shared" si="196"/>
        <v/>
      </c>
      <c r="AN93" s="19" t="str">
        <f t="shared" si="197"/>
        <v/>
      </c>
      <c r="AO93" s="19" t="str">
        <f t="shared" si="198"/>
        <v/>
      </c>
      <c r="AP93" s="19" t="str">
        <f t="shared" si="199"/>
        <v/>
      </c>
      <c r="AQ93" s="19" t="str">
        <f t="shared" si="200"/>
        <v>Yes</v>
      </c>
      <c r="AR93" s="19" t="str">
        <f t="shared" si="201"/>
        <v/>
      </c>
      <c r="AS93" s="19" t="str">
        <f t="shared" si="202"/>
        <v/>
      </c>
      <c r="AT93" s="19" t="str">
        <f t="shared" si="203"/>
        <v>Yes</v>
      </c>
      <c r="AU93" s="19" t="str">
        <f t="shared" si="204"/>
        <v>Yes</v>
      </c>
      <c r="AV93" s="19" t="str">
        <f t="shared" si="205"/>
        <v/>
      </c>
      <c r="AW93" s="19" t="str">
        <f t="shared" si="206"/>
        <v/>
      </c>
      <c r="AX93" s="19" t="str">
        <f t="shared" si="207"/>
        <v>Yes</v>
      </c>
      <c r="AY93" s="19" t="str">
        <f t="shared" si="208"/>
        <v>Yes</v>
      </c>
      <c r="AZ93" s="19" t="str">
        <f t="shared" si="209"/>
        <v>Yes</v>
      </c>
      <c r="BA93" s="19" t="str">
        <f t="shared" si="210"/>
        <v/>
      </c>
      <c r="BB93" s="19" t="str">
        <f t="shared" si="211"/>
        <v/>
      </c>
      <c r="BC93" s="19" t="str">
        <f t="shared" si="212"/>
        <v/>
      </c>
      <c r="BD93" s="19" t="str">
        <f t="shared" si="213"/>
        <v/>
      </c>
      <c r="BE93" s="19" t="str">
        <f t="shared" si="214"/>
        <v/>
      </c>
      <c r="BF93" s="19" t="str">
        <f t="shared" si="215"/>
        <v/>
      </c>
      <c r="BG93" s="19" t="str">
        <f t="shared" si="141"/>
        <v/>
      </c>
      <c r="BH93" s="19" t="str">
        <f t="shared" si="141"/>
        <v/>
      </c>
      <c r="BI93" s="19" t="str">
        <f t="shared" si="142"/>
        <v/>
      </c>
      <c r="BJ93" s="19" t="str">
        <f t="shared" si="143"/>
        <v>Yes</v>
      </c>
      <c r="BK93" s="19" t="str">
        <f t="shared" si="144"/>
        <v/>
      </c>
      <c r="BL93" s="19" t="str">
        <f t="shared" si="145"/>
        <v/>
      </c>
      <c r="BM93" s="19" t="str">
        <f t="shared" si="146"/>
        <v/>
      </c>
      <c r="BN93" s="19" t="str">
        <f t="shared" si="147"/>
        <v/>
      </c>
      <c r="BO93" s="19" t="str">
        <f t="shared" si="148"/>
        <v/>
      </c>
      <c r="BP93" s="19" t="str">
        <f t="shared" si="149"/>
        <v/>
      </c>
      <c r="BQ93" s="19" t="str">
        <f t="shared" si="150"/>
        <v/>
      </c>
      <c r="BR93" s="19" t="str">
        <f t="shared" si="151"/>
        <v/>
      </c>
      <c r="BS93" s="19" t="str">
        <f t="shared" si="152"/>
        <v/>
      </c>
      <c r="BT93" s="19" t="str">
        <f t="shared" si="153"/>
        <v/>
      </c>
      <c r="BU93" s="19" t="str">
        <f t="shared" si="154"/>
        <v/>
      </c>
      <c r="BV93" s="19" t="str">
        <f t="shared" si="155"/>
        <v/>
      </c>
      <c r="BW93" s="5" t="s">
        <v>162</v>
      </c>
      <c r="BX93" s="13" t="str">
        <f t="shared" si="156"/>
        <v>Yes</v>
      </c>
      <c r="BY93" s="13" t="str">
        <f t="shared" si="157"/>
        <v>Yes</v>
      </c>
      <c r="BZ93" s="13" t="str">
        <f t="shared" si="158"/>
        <v/>
      </c>
      <c r="CA93" s="13" t="str">
        <f t="shared" si="159"/>
        <v/>
      </c>
      <c r="CB93" s="13" t="str">
        <f t="shared" si="160"/>
        <v>Yes</v>
      </c>
      <c r="CC93" s="13" t="str">
        <f t="shared" si="161"/>
        <v/>
      </c>
      <c r="CD93" s="13" t="str">
        <f t="shared" si="162"/>
        <v/>
      </c>
      <c r="CE93" s="13" t="str">
        <f t="shared" si="163"/>
        <v/>
      </c>
      <c r="CF93" s="13" t="str">
        <f t="shared" si="164"/>
        <v>Yes</v>
      </c>
      <c r="CG93" s="13" t="str">
        <f t="shared" si="165"/>
        <v/>
      </c>
      <c r="CH93" s="13" t="str">
        <f t="shared" si="166"/>
        <v>Yes</v>
      </c>
      <c r="CI93" s="13" t="str">
        <f t="shared" si="167"/>
        <v/>
      </c>
      <c r="CJ93" s="13" t="str">
        <f t="shared" si="168"/>
        <v/>
      </c>
      <c r="CK93" s="13" t="str">
        <f t="shared" si="169"/>
        <v/>
      </c>
      <c r="CL93" s="13" t="str">
        <f t="shared" si="170"/>
        <v>Yes</v>
      </c>
      <c r="CM93" s="13" t="str">
        <f t="shared" si="171"/>
        <v>Yes</v>
      </c>
      <c r="CN93" s="13" t="str">
        <f t="shared" si="172"/>
        <v>Yes</v>
      </c>
      <c r="CO93" s="13" t="str">
        <f t="shared" si="173"/>
        <v/>
      </c>
      <c r="CP93" s="13" t="str">
        <f t="shared" si="174"/>
        <v/>
      </c>
      <c r="CQ93" s="13" t="str">
        <f t="shared" si="175"/>
        <v/>
      </c>
      <c r="CR93" s="13" t="str">
        <f t="shared" si="176"/>
        <v/>
      </c>
      <c r="CS93" s="13" t="str">
        <f t="shared" si="177"/>
        <v/>
      </c>
      <c r="CT93" s="13" t="str">
        <f t="shared" si="178"/>
        <v/>
      </c>
      <c r="CU93" s="13" t="str">
        <f t="shared" si="179"/>
        <v/>
      </c>
      <c r="CV93" s="13" t="str">
        <f t="shared" si="180"/>
        <v/>
      </c>
      <c r="CW93" s="13" t="str">
        <f t="shared" si="181"/>
        <v/>
      </c>
      <c r="CX93" s="13" t="str">
        <f t="shared" si="182"/>
        <v>Yes</v>
      </c>
      <c r="CY93" s="13" t="str">
        <f t="shared" si="183"/>
        <v/>
      </c>
    </row>
    <row r="94" spans="1:103" ht="35.700000000000003" customHeight="1" x14ac:dyDescent="0.45">
      <c r="A94" s="4" t="s">
        <v>584</v>
      </c>
      <c r="B94" s="4" t="s">
        <v>583</v>
      </c>
      <c r="C94" s="5" t="s">
        <v>157</v>
      </c>
      <c r="D94" s="8" t="s">
        <v>158</v>
      </c>
      <c r="E94" s="9">
        <v>99495</v>
      </c>
      <c r="F94" s="5" t="s">
        <v>259</v>
      </c>
      <c r="G94" s="9" t="s">
        <v>307</v>
      </c>
      <c r="H94" s="9">
        <v>1</v>
      </c>
      <c r="I94" s="9" t="s">
        <v>418</v>
      </c>
      <c r="J94" s="5" t="s">
        <v>301</v>
      </c>
      <c r="K94" s="13"/>
      <c r="L94" s="13" t="str">
        <f t="shared" si="128"/>
        <v>Yes</v>
      </c>
      <c r="M94" s="13" t="str">
        <f t="shared" si="129"/>
        <v>Yes</v>
      </c>
      <c r="N94" s="13" t="str">
        <f t="shared" si="130"/>
        <v/>
      </c>
      <c r="O94" s="13" t="str">
        <f t="shared" si="131"/>
        <v/>
      </c>
      <c r="P94" s="13" t="str">
        <f t="shared" si="132"/>
        <v/>
      </c>
      <c r="Q94" s="13" t="str">
        <f t="shared" si="133"/>
        <v/>
      </c>
      <c r="R94" s="13" t="str">
        <f t="shared" si="134"/>
        <v/>
      </c>
      <c r="S94" s="13" t="str">
        <f t="shared" si="135"/>
        <v/>
      </c>
      <c r="T94" s="13" t="str">
        <f t="shared" si="136"/>
        <v>Yes</v>
      </c>
      <c r="U94" s="13" t="str">
        <f t="shared" si="137"/>
        <v/>
      </c>
      <c r="V94" s="13" t="str">
        <f t="shared" si="138"/>
        <v/>
      </c>
      <c r="W94" s="5" t="s">
        <v>417</v>
      </c>
      <c r="X94" s="5" t="s">
        <v>534</v>
      </c>
      <c r="Y94" s="19" t="str">
        <f t="shared" si="139"/>
        <v>Yes</v>
      </c>
      <c r="Z94" s="19" t="str">
        <f t="shared" si="140"/>
        <v>Yes</v>
      </c>
      <c r="AA94" s="19" t="str">
        <f t="shared" si="184"/>
        <v>Yes</v>
      </c>
      <c r="AB94" s="19" t="str">
        <f t="shared" si="185"/>
        <v>Yes</v>
      </c>
      <c r="AC94" s="19" t="str">
        <f t="shared" si="186"/>
        <v>Yes</v>
      </c>
      <c r="AD94" s="19" t="str">
        <f t="shared" si="187"/>
        <v>Yes</v>
      </c>
      <c r="AE94" s="19" t="str">
        <f t="shared" si="188"/>
        <v>Yes</v>
      </c>
      <c r="AF94" s="19" t="str">
        <f t="shared" si="189"/>
        <v>Yes</v>
      </c>
      <c r="AG94" s="19" t="str">
        <f t="shared" si="190"/>
        <v/>
      </c>
      <c r="AH94" s="19" t="str">
        <f t="shared" si="191"/>
        <v>Yes</v>
      </c>
      <c r="AI94" s="19" t="str">
        <f t="shared" si="192"/>
        <v>Yes</v>
      </c>
      <c r="AJ94" s="19" t="str">
        <f t="shared" si="193"/>
        <v>Yes</v>
      </c>
      <c r="AK94" s="19" t="str">
        <f t="shared" si="194"/>
        <v>Yes</v>
      </c>
      <c r="AL94" s="19" t="str">
        <f t="shared" si="195"/>
        <v>Yes</v>
      </c>
      <c r="AM94" s="19" t="str">
        <f t="shared" si="196"/>
        <v>Yes</v>
      </c>
      <c r="AN94" s="19" t="str">
        <f t="shared" si="197"/>
        <v>Yes</v>
      </c>
      <c r="AO94" s="19" t="str">
        <f t="shared" si="198"/>
        <v>Yes</v>
      </c>
      <c r="AP94" s="19" t="str">
        <f t="shared" si="199"/>
        <v>Yes</v>
      </c>
      <c r="AQ94" s="19" t="str">
        <f t="shared" si="200"/>
        <v>Yes</v>
      </c>
      <c r="AR94" s="19" t="str">
        <f t="shared" si="201"/>
        <v>Yes</v>
      </c>
      <c r="AS94" s="19" t="str">
        <f t="shared" si="202"/>
        <v/>
      </c>
      <c r="AT94" s="19" t="str">
        <f t="shared" si="203"/>
        <v>Yes</v>
      </c>
      <c r="AU94" s="19" t="str">
        <f t="shared" si="204"/>
        <v>Yes</v>
      </c>
      <c r="AV94" s="19" t="str">
        <f t="shared" si="205"/>
        <v>Yes</v>
      </c>
      <c r="AW94" s="19" t="str">
        <f t="shared" si="206"/>
        <v>Yes</v>
      </c>
      <c r="AX94" s="19" t="str">
        <f t="shared" si="207"/>
        <v>Yes</v>
      </c>
      <c r="AY94" s="19" t="str">
        <f t="shared" si="208"/>
        <v/>
      </c>
      <c r="AZ94" s="19" t="str">
        <f t="shared" si="209"/>
        <v>Yes</v>
      </c>
      <c r="BA94" s="19" t="str">
        <f t="shared" si="210"/>
        <v>Yes</v>
      </c>
      <c r="BB94" s="19" t="str">
        <f t="shared" si="211"/>
        <v>Yes</v>
      </c>
      <c r="BC94" s="19" t="str">
        <f t="shared" si="212"/>
        <v>Yes</v>
      </c>
      <c r="BD94" s="19" t="str">
        <f t="shared" si="213"/>
        <v>Yes</v>
      </c>
      <c r="BE94" s="19" t="str">
        <f t="shared" si="214"/>
        <v>Yes</v>
      </c>
      <c r="BF94" s="19" t="str">
        <f t="shared" si="215"/>
        <v>Yes</v>
      </c>
      <c r="BG94" s="19" t="str">
        <f t="shared" si="141"/>
        <v/>
      </c>
      <c r="BH94" s="19" t="str">
        <f t="shared" si="141"/>
        <v/>
      </c>
      <c r="BI94" s="19" t="str">
        <f t="shared" si="142"/>
        <v>Yes</v>
      </c>
      <c r="BJ94" s="19" t="str">
        <f t="shared" si="143"/>
        <v/>
      </c>
      <c r="BK94" s="19" t="str">
        <f t="shared" si="144"/>
        <v/>
      </c>
      <c r="BL94" s="19" t="str">
        <f t="shared" si="145"/>
        <v/>
      </c>
      <c r="BM94" s="19" t="str">
        <f t="shared" si="146"/>
        <v>Yes</v>
      </c>
      <c r="BN94" s="19" t="str">
        <f t="shared" si="147"/>
        <v>Yes</v>
      </c>
      <c r="BO94" s="19" t="str">
        <f t="shared" si="148"/>
        <v>Yes</v>
      </c>
      <c r="BP94" s="19" t="str">
        <f t="shared" si="149"/>
        <v/>
      </c>
      <c r="BQ94" s="19" t="str">
        <f t="shared" si="150"/>
        <v>Yes</v>
      </c>
      <c r="BR94" s="19" t="str">
        <f t="shared" si="151"/>
        <v>Yes</v>
      </c>
      <c r="BS94" s="19" t="str">
        <f t="shared" si="152"/>
        <v>Yes</v>
      </c>
      <c r="BT94" s="19" t="str">
        <f t="shared" si="153"/>
        <v>Yes</v>
      </c>
      <c r="BU94" s="19" t="str">
        <f t="shared" si="154"/>
        <v>Yes</v>
      </c>
      <c r="BV94" s="19" t="str">
        <f t="shared" si="155"/>
        <v>Yes</v>
      </c>
      <c r="BW94" s="5" t="s">
        <v>159</v>
      </c>
      <c r="BX94" s="13" t="str">
        <f t="shared" si="156"/>
        <v>Yes</v>
      </c>
      <c r="BY94" s="13" t="str">
        <f t="shared" si="157"/>
        <v>Yes</v>
      </c>
      <c r="BZ94" s="13" t="str">
        <f t="shared" si="158"/>
        <v/>
      </c>
      <c r="CA94" s="13" t="str">
        <f t="shared" si="159"/>
        <v>Yes</v>
      </c>
      <c r="CB94" s="13" t="str">
        <f t="shared" si="160"/>
        <v>Yes</v>
      </c>
      <c r="CC94" s="13" t="str">
        <f t="shared" si="161"/>
        <v/>
      </c>
      <c r="CD94" s="13" t="str">
        <f t="shared" si="162"/>
        <v/>
      </c>
      <c r="CE94" s="13" t="str">
        <f t="shared" si="163"/>
        <v/>
      </c>
      <c r="CF94" s="13" t="str">
        <f t="shared" si="164"/>
        <v>Yes</v>
      </c>
      <c r="CG94" s="13" t="str">
        <f t="shared" si="165"/>
        <v/>
      </c>
      <c r="CH94" s="13" t="str">
        <f t="shared" si="166"/>
        <v>Yes</v>
      </c>
      <c r="CI94" s="13" t="str">
        <f t="shared" si="167"/>
        <v>Yes</v>
      </c>
      <c r="CJ94" s="13" t="str">
        <f t="shared" si="168"/>
        <v/>
      </c>
      <c r="CK94" s="13" t="str">
        <f t="shared" si="169"/>
        <v/>
      </c>
      <c r="CL94" s="13" t="str">
        <f t="shared" si="170"/>
        <v>Yes</v>
      </c>
      <c r="CM94" s="13" t="str">
        <f t="shared" si="171"/>
        <v>Yes</v>
      </c>
      <c r="CN94" s="13" t="str">
        <f t="shared" si="172"/>
        <v>Yes</v>
      </c>
      <c r="CO94" s="13" t="str">
        <f t="shared" si="173"/>
        <v>Yes</v>
      </c>
      <c r="CP94" s="13" t="str">
        <f t="shared" si="174"/>
        <v>Yes</v>
      </c>
      <c r="CQ94" s="13" t="str">
        <f t="shared" si="175"/>
        <v>Yes</v>
      </c>
      <c r="CR94" s="13" t="str">
        <f t="shared" si="176"/>
        <v/>
      </c>
      <c r="CS94" s="13" t="str">
        <f t="shared" si="177"/>
        <v/>
      </c>
      <c r="CT94" s="13" t="str">
        <f t="shared" si="178"/>
        <v/>
      </c>
      <c r="CU94" s="13" t="str">
        <f t="shared" si="179"/>
        <v>Yes</v>
      </c>
      <c r="CV94" s="13" t="str">
        <f t="shared" si="180"/>
        <v>Yes</v>
      </c>
      <c r="CW94" s="13" t="str">
        <f t="shared" si="181"/>
        <v>Yes</v>
      </c>
      <c r="CX94" s="13" t="str">
        <f t="shared" si="182"/>
        <v>Yes</v>
      </c>
      <c r="CY94" s="13" t="str">
        <f t="shared" si="183"/>
        <v>Yes</v>
      </c>
    </row>
    <row r="95" spans="1:103" ht="35.700000000000003" customHeight="1" x14ac:dyDescent="0.45">
      <c r="A95" s="4" t="s">
        <v>584</v>
      </c>
      <c r="B95" s="4" t="s">
        <v>583</v>
      </c>
      <c r="C95" s="5" t="s">
        <v>157</v>
      </c>
      <c r="D95" s="8" t="s">
        <v>160</v>
      </c>
      <c r="E95" s="9">
        <v>99496</v>
      </c>
      <c r="F95" s="5" t="s">
        <v>259</v>
      </c>
      <c r="G95" s="9" t="s">
        <v>307</v>
      </c>
      <c r="H95" s="9">
        <v>1</v>
      </c>
      <c r="I95" s="9" t="s">
        <v>419</v>
      </c>
      <c r="J95" s="5" t="s">
        <v>301</v>
      </c>
      <c r="K95" s="13"/>
      <c r="L95" s="13" t="str">
        <f t="shared" si="128"/>
        <v>Yes</v>
      </c>
      <c r="M95" s="13" t="str">
        <f t="shared" si="129"/>
        <v>Yes</v>
      </c>
      <c r="N95" s="13" t="str">
        <f t="shared" si="130"/>
        <v/>
      </c>
      <c r="O95" s="13" t="str">
        <f t="shared" si="131"/>
        <v/>
      </c>
      <c r="P95" s="13" t="str">
        <f t="shared" si="132"/>
        <v/>
      </c>
      <c r="Q95" s="13" t="str">
        <f t="shared" si="133"/>
        <v/>
      </c>
      <c r="R95" s="13" t="str">
        <f t="shared" si="134"/>
        <v/>
      </c>
      <c r="S95" s="13" t="str">
        <f t="shared" si="135"/>
        <v/>
      </c>
      <c r="T95" s="13" t="str">
        <f t="shared" si="136"/>
        <v>Yes</v>
      </c>
      <c r="U95" s="13" t="str">
        <f t="shared" si="137"/>
        <v/>
      </c>
      <c r="V95" s="13" t="str">
        <f t="shared" si="138"/>
        <v/>
      </c>
      <c r="W95" s="5" t="s">
        <v>417</v>
      </c>
      <c r="X95" s="5" t="s">
        <v>534</v>
      </c>
      <c r="Y95" s="19" t="str">
        <f t="shared" si="139"/>
        <v>Yes</v>
      </c>
      <c r="Z95" s="19" t="str">
        <f t="shared" si="140"/>
        <v>Yes</v>
      </c>
      <c r="AA95" s="19" t="str">
        <f t="shared" si="184"/>
        <v>Yes</v>
      </c>
      <c r="AB95" s="19" t="str">
        <f t="shared" si="185"/>
        <v>Yes</v>
      </c>
      <c r="AC95" s="19" t="str">
        <f t="shared" si="186"/>
        <v>Yes</v>
      </c>
      <c r="AD95" s="19" t="str">
        <f t="shared" si="187"/>
        <v>Yes</v>
      </c>
      <c r="AE95" s="19" t="str">
        <f t="shared" si="188"/>
        <v>Yes</v>
      </c>
      <c r="AF95" s="19" t="str">
        <f t="shared" si="189"/>
        <v>Yes</v>
      </c>
      <c r="AG95" s="19" t="str">
        <f t="shared" si="190"/>
        <v/>
      </c>
      <c r="AH95" s="19" t="str">
        <f t="shared" si="191"/>
        <v>Yes</v>
      </c>
      <c r="AI95" s="19" t="str">
        <f t="shared" si="192"/>
        <v>Yes</v>
      </c>
      <c r="AJ95" s="19" t="str">
        <f t="shared" si="193"/>
        <v>Yes</v>
      </c>
      <c r="AK95" s="19" t="str">
        <f t="shared" si="194"/>
        <v>Yes</v>
      </c>
      <c r="AL95" s="19" t="str">
        <f t="shared" si="195"/>
        <v>Yes</v>
      </c>
      <c r="AM95" s="19" t="str">
        <f t="shared" si="196"/>
        <v>Yes</v>
      </c>
      <c r="AN95" s="19" t="str">
        <f t="shared" si="197"/>
        <v>Yes</v>
      </c>
      <c r="AO95" s="19" t="str">
        <f t="shared" si="198"/>
        <v>Yes</v>
      </c>
      <c r="AP95" s="19" t="str">
        <f t="shared" si="199"/>
        <v>Yes</v>
      </c>
      <c r="AQ95" s="19" t="str">
        <f t="shared" si="200"/>
        <v>Yes</v>
      </c>
      <c r="AR95" s="19" t="str">
        <f t="shared" si="201"/>
        <v>Yes</v>
      </c>
      <c r="AS95" s="19" t="str">
        <f t="shared" si="202"/>
        <v/>
      </c>
      <c r="AT95" s="19" t="str">
        <f t="shared" si="203"/>
        <v>Yes</v>
      </c>
      <c r="AU95" s="19" t="str">
        <f t="shared" si="204"/>
        <v>Yes</v>
      </c>
      <c r="AV95" s="19" t="str">
        <f t="shared" si="205"/>
        <v>Yes</v>
      </c>
      <c r="AW95" s="19" t="str">
        <f t="shared" si="206"/>
        <v>Yes</v>
      </c>
      <c r="AX95" s="19" t="str">
        <f t="shared" si="207"/>
        <v>Yes</v>
      </c>
      <c r="AY95" s="19" t="str">
        <f t="shared" si="208"/>
        <v/>
      </c>
      <c r="AZ95" s="19" t="str">
        <f t="shared" si="209"/>
        <v>Yes</v>
      </c>
      <c r="BA95" s="19" t="str">
        <f t="shared" si="210"/>
        <v>Yes</v>
      </c>
      <c r="BB95" s="19" t="str">
        <f t="shared" si="211"/>
        <v>Yes</v>
      </c>
      <c r="BC95" s="19" t="str">
        <f t="shared" si="212"/>
        <v>Yes</v>
      </c>
      <c r="BD95" s="19" t="str">
        <f t="shared" si="213"/>
        <v>Yes</v>
      </c>
      <c r="BE95" s="19" t="str">
        <f t="shared" si="214"/>
        <v>Yes</v>
      </c>
      <c r="BF95" s="19" t="str">
        <f t="shared" si="215"/>
        <v>Yes</v>
      </c>
      <c r="BG95" s="19" t="str">
        <f t="shared" si="141"/>
        <v/>
      </c>
      <c r="BH95" s="19" t="str">
        <f t="shared" si="141"/>
        <v/>
      </c>
      <c r="BI95" s="19" t="str">
        <f t="shared" si="142"/>
        <v>Yes</v>
      </c>
      <c r="BJ95" s="19" t="str">
        <f t="shared" si="143"/>
        <v/>
      </c>
      <c r="BK95" s="19" t="str">
        <f t="shared" si="144"/>
        <v/>
      </c>
      <c r="BL95" s="19" t="str">
        <f t="shared" si="145"/>
        <v/>
      </c>
      <c r="BM95" s="19" t="str">
        <f t="shared" si="146"/>
        <v>Yes</v>
      </c>
      <c r="BN95" s="19" t="str">
        <f t="shared" si="147"/>
        <v>Yes</v>
      </c>
      <c r="BO95" s="19" t="str">
        <f t="shared" si="148"/>
        <v>Yes</v>
      </c>
      <c r="BP95" s="19" t="str">
        <f t="shared" si="149"/>
        <v/>
      </c>
      <c r="BQ95" s="19" t="str">
        <f t="shared" si="150"/>
        <v>Yes</v>
      </c>
      <c r="BR95" s="19" t="str">
        <f t="shared" si="151"/>
        <v>Yes</v>
      </c>
      <c r="BS95" s="19" t="str">
        <f t="shared" si="152"/>
        <v>Yes</v>
      </c>
      <c r="BT95" s="19" t="str">
        <f t="shared" si="153"/>
        <v>Yes</v>
      </c>
      <c r="BU95" s="19" t="str">
        <f t="shared" si="154"/>
        <v>Yes</v>
      </c>
      <c r="BV95" s="19" t="str">
        <f t="shared" si="155"/>
        <v>Yes</v>
      </c>
      <c r="BW95" s="5" t="s">
        <v>159</v>
      </c>
      <c r="BX95" s="13" t="str">
        <f t="shared" si="156"/>
        <v>Yes</v>
      </c>
      <c r="BY95" s="13" t="str">
        <f t="shared" si="157"/>
        <v>Yes</v>
      </c>
      <c r="BZ95" s="13" t="str">
        <f t="shared" si="158"/>
        <v/>
      </c>
      <c r="CA95" s="13" t="str">
        <f t="shared" si="159"/>
        <v>Yes</v>
      </c>
      <c r="CB95" s="13" t="str">
        <f t="shared" si="160"/>
        <v>Yes</v>
      </c>
      <c r="CC95" s="13" t="str">
        <f t="shared" si="161"/>
        <v/>
      </c>
      <c r="CD95" s="13" t="str">
        <f t="shared" si="162"/>
        <v/>
      </c>
      <c r="CE95" s="13" t="str">
        <f t="shared" si="163"/>
        <v/>
      </c>
      <c r="CF95" s="13" t="str">
        <f t="shared" si="164"/>
        <v>Yes</v>
      </c>
      <c r="CG95" s="13" t="str">
        <f t="shared" si="165"/>
        <v/>
      </c>
      <c r="CH95" s="13" t="str">
        <f t="shared" si="166"/>
        <v>Yes</v>
      </c>
      <c r="CI95" s="13" t="str">
        <f t="shared" si="167"/>
        <v>Yes</v>
      </c>
      <c r="CJ95" s="13" t="str">
        <f t="shared" si="168"/>
        <v/>
      </c>
      <c r="CK95" s="13" t="str">
        <f t="shared" si="169"/>
        <v/>
      </c>
      <c r="CL95" s="13" t="str">
        <f t="shared" si="170"/>
        <v>Yes</v>
      </c>
      <c r="CM95" s="13" t="str">
        <f t="shared" si="171"/>
        <v>Yes</v>
      </c>
      <c r="CN95" s="13" t="str">
        <f t="shared" si="172"/>
        <v>Yes</v>
      </c>
      <c r="CO95" s="13" t="str">
        <f t="shared" si="173"/>
        <v>Yes</v>
      </c>
      <c r="CP95" s="13" t="str">
        <f t="shared" si="174"/>
        <v>Yes</v>
      </c>
      <c r="CQ95" s="13" t="str">
        <f t="shared" si="175"/>
        <v>Yes</v>
      </c>
      <c r="CR95" s="13" t="str">
        <f t="shared" si="176"/>
        <v/>
      </c>
      <c r="CS95" s="13" t="str">
        <f t="shared" si="177"/>
        <v/>
      </c>
      <c r="CT95" s="13" t="str">
        <f t="shared" si="178"/>
        <v/>
      </c>
      <c r="CU95" s="13" t="str">
        <f t="shared" si="179"/>
        <v>Yes</v>
      </c>
      <c r="CV95" s="13" t="str">
        <f t="shared" si="180"/>
        <v>Yes</v>
      </c>
      <c r="CW95" s="13" t="str">
        <f t="shared" si="181"/>
        <v>Yes</v>
      </c>
      <c r="CX95" s="13" t="str">
        <f t="shared" si="182"/>
        <v>Yes</v>
      </c>
      <c r="CY95" s="13" t="str">
        <f t="shared" si="183"/>
        <v>Yes</v>
      </c>
    </row>
    <row r="96" spans="1:103" ht="35.700000000000003" customHeight="1" x14ac:dyDescent="0.45">
      <c r="A96" s="4" t="s">
        <v>555</v>
      </c>
      <c r="B96" s="4" t="s">
        <v>556</v>
      </c>
      <c r="C96" s="5" t="s">
        <v>157</v>
      </c>
      <c r="D96" s="8" t="s">
        <v>163</v>
      </c>
      <c r="E96" s="9" t="s">
        <v>164</v>
      </c>
      <c r="F96" s="5" t="s">
        <v>275</v>
      </c>
      <c r="G96" s="9" t="s">
        <v>302</v>
      </c>
      <c r="H96" s="9">
        <v>96</v>
      </c>
      <c r="I96" s="9" t="s">
        <v>301</v>
      </c>
      <c r="J96" s="5" t="s">
        <v>301</v>
      </c>
      <c r="K96" s="13"/>
      <c r="L96" s="13" t="str">
        <f t="shared" si="128"/>
        <v>Yes</v>
      </c>
      <c r="M96" s="13" t="str">
        <f t="shared" si="129"/>
        <v>Yes</v>
      </c>
      <c r="N96" s="13" t="str">
        <f t="shared" si="130"/>
        <v/>
      </c>
      <c r="O96" s="13" t="str">
        <f t="shared" si="131"/>
        <v>Yes</v>
      </c>
      <c r="P96" s="13" t="str">
        <f t="shared" si="132"/>
        <v>Yes</v>
      </c>
      <c r="Q96" s="13" t="str">
        <f t="shared" si="133"/>
        <v>Yes</v>
      </c>
      <c r="R96" s="13" t="str">
        <f t="shared" si="134"/>
        <v>Yes</v>
      </c>
      <c r="S96" s="13" t="str">
        <f t="shared" si="135"/>
        <v>Yes</v>
      </c>
      <c r="T96" s="13" t="str">
        <f t="shared" si="136"/>
        <v>Yes</v>
      </c>
      <c r="U96" s="13" t="str">
        <f t="shared" si="137"/>
        <v>Yes</v>
      </c>
      <c r="V96" s="13" t="str">
        <f t="shared" si="138"/>
        <v/>
      </c>
      <c r="W96" s="5" t="s">
        <v>320</v>
      </c>
      <c r="X96" s="5" t="s">
        <v>520</v>
      </c>
      <c r="Y96" s="19" t="str">
        <f t="shared" si="139"/>
        <v>Yes</v>
      </c>
      <c r="Z96" s="19" t="str">
        <f t="shared" si="140"/>
        <v>Yes</v>
      </c>
      <c r="AA96" s="19" t="str">
        <f t="shared" si="184"/>
        <v>Yes</v>
      </c>
      <c r="AB96" s="19" t="str">
        <f t="shared" si="185"/>
        <v>Yes</v>
      </c>
      <c r="AC96" s="19" t="str">
        <f t="shared" si="186"/>
        <v>Yes</v>
      </c>
      <c r="AD96" s="19" t="str">
        <f t="shared" si="187"/>
        <v>Yes</v>
      </c>
      <c r="AE96" s="19" t="str">
        <f t="shared" si="188"/>
        <v>Yes</v>
      </c>
      <c r="AF96" s="19" t="str">
        <f t="shared" si="189"/>
        <v>Yes</v>
      </c>
      <c r="AG96" s="19" t="str">
        <f t="shared" si="190"/>
        <v/>
      </c>
      <c r="AH96" s="19" t="str">
        <f t="shared" si="191"/>
        <v>Yes</v>
      </c>
      <c r="AI96" s="19" t="str">
        <f t="shared" si="192"/>
        <v>Yes</v>
      </c>
      <c r="AJ96" s="19" t="str">
        <f t="shared" si="193"/>
        <v>Yes</v>
      </c>
      <c r="AK96" s="19" t="str">
        <f t="shared" si="194"/>
        <v>Yes</v>
      </c>
      <c r="AL96" s="19" t="str">
        <f t="shared" si="195"/>
        <v>Yes</v>
      </c>
      <c r="AM96" s="19" t="str">
        <f t="shared" si="196"/>
        <v>Yes</v>
      </c>
      <c r="AN96" s="19" t="str">
        <f t="shared" si="197"/>
        <v>Yes</v>
      </c>
      <c r="AO96" s="19" t="str">
        <f t="shared" si="198"/>
        <v>Yes</v>
      </c>
      <c r="AP96" s="19" t="str">
        <f t="shared" si="199"/>
        <v>Yes</v>
      </c>
      <c r="AQ96" s="19" t="str">
        <f t="shared" si="200"/>
        <v>Yes</v>
      </c>
      <c r="AR96" s="19" t="str">
        <f t="shared" si="201"/>
        <v>Yes</v>
      </c>
      <c r="AS96" s="19" t="str">
        <f t="shared" si="202"/>
        <v>Yes</v>
      </c>
      <c r="AT96" s="19" t="str">
        <f t="shared" si="203"/>
        <v>Yes</v>
      </c>
      <c r="AU96" s="19" t="str">
        <f t="shared" si="204"/>
        <v>Yes</v>
      </c>
      <c r="AV96" s="19" t="str">
        <f t="shared" si="205"/>
        <v>Yes</v>
      </c>
      <c r="AW96" s="19" t="str">
        <f t="shared" si="206"/>
        <v>Yes</v>
      </c>
      <c r="AX96" s="19" t="str">
        <f t="shared" si="207"/>
        <v>Yes</v>
      </c>
      <c r="AY96" s="19" t="str">
        <f t="shared" si="208"/>
        <v>Yes</v>
      </c>
      <c r="AZ96" s="19" t="str">
        <f t="shared" si="209"/>
        <v>Yes</v>
      </c>
      <c r="BA96" s="19" t="str">
        <f t="shared" si="210"/>
        <v>Yes</v>
      </c>
      <c r="BB96" s="19" t="str">
        <f t="shared" si="211"/>
        <v>Yes</v>
      </c>
      <c r="BC96" s="19" t="str">
        <f t="shared" si="212"/>
        <v>Yes</v>
      </c>
      <c r="BD96" s="19" t="str">
        <f t="shared" si="213"/>
        <v>Yes</v>
      </c>
      <c r="BE96" s="19" t="str">
        <f t="shared" si="214"/>
        <v>Yes</v>
      </c>
      <c r="BF96" s="19" t="str">
        <f t="shared" si="215"/>
        <v>Yes</v>
      </c>
      <c r="BG96" s="19" t="str">
        <f t="shared" si="141"/>
        <v>Yes</v>
      </c>
      <c r="BH96" s="19" t="str">
        <f t="shared" si="141"/>
        <v>Yes</v>
      </c>
      <c r="BI96" s="19" t="str">
        <f t="shared" si="142"/>
        <v>Yes</v>
      </c>
      <c r="BJ96" s="19" t="str">
        <f t="shared" si="143"/>
        <v>Yes</v>
      </c>
      <c r="BK96" s="19" t="str">
        <f t="shared" si="144"/>
        <v>Yes</v>
      </c>
      <c r="BL96" s="19" t="str">
        <f t="shared" si="145"/>
        <v>Yes</v>
      </c>
      <c r="BM96" s="19" t="str">
        <f t="shared" si="146"/>
        <v>Yes</v>
      </c>
      <c r="BN96" s="19" t="str">
        <f t="shared" si="147"/>
        <v>Yes</v>
      </c>
      <c r="BO96" s="19" t="str">
        <f t="shared" si="148"/>
        <v>Yes</v>
      </c>
      <c r="BP96" s="19" t="str">
        <f t="shared" si="149"/>
        <v>Yes</v>
      </c>
      <c r="BQ96" s="19" t="str">
        <f t="shared" si="150"/>
        <v>Yes</v>
      </c>
      <c r="BR96" s="19" t="str">
        <f t="shared" si="151"/>
        <v>Yes</v>
      </c>
      <c r="BS96" s="19" t="str">
        <f t="shared" si="152"/>
        <v>Yes</v>
      </c>
      <c r="BT96" s="19" t="str">
        <f t="shared" si="153"/>
        <v>Yes</v>
      </c>
      <c r="BU96" s="19" t="str">
        <f t="shared" si="154"/>
        <v>Yes</v>
      </c>
      <c r="BV96" s="19" t="str">
        <f t="shared" si="155"/>
        <v>Yes</v>
      </c>
      <c r="BW96" s="5" t="s">
        <v>155</v>
      </c>
      <c r="BX96" s="13" t="str">
        <f t="shared" si="156"/>
        <v/>
      </c>
      <c r="BY96" s="13" t="str">
        <f t="shared" si="157"/>
        <v/>
      </c>
      <c r="BZ96" s="13" t="str">
        <f t="shared" si="158"/>
        <v/>
      </c>
      <c r="CA96" s="13" t="str">
        <f t="shared" si="159"/>
        <v/>
      </c>
      <c r="CB96" s="13" t="str">
        <f t="shared" si="160"/>
        <v>Yes</v>
      </c>
      <c r="CC96" s="13" t="str">
        <f t="shared" si="161"/>
        <v/>
      </c>
      <c r="CD96" s="13" t="str">
        <f t="shared" si="162"/>
        <v/>
      </c>
      <c r="CE96" s="13" t="str">
        <f t="shared" si="163"/>
        <v/>
      </c>
      <c r="CF96" s="13" t="str">
        <f t="shared" si="164"/>
        <v>Yes</v>
      </c>
      <c r="CG96" s="13" t="str">
        <f t="shared" si="165"/>
        <v/>
      </c>
      <c r="CH96" s="13" t="str">
        <f t="shared" si="166"/>
        <v>Yes</v>
      </c>
      <c r="CI96" s="13" t="str">
        <f t="shared" si="167"/>
        <v>Yes</v>
      </c>
      <c r="CJ96" s="13" t="str">
        <f t="shared" si="168"/>
        <v/>
      </c>
      <c r="CK96" s="13" t="str">
        <f t="shared" si="169"/>
        <v>Yes</v>
      </c>
      <c r="CL96" s="13" t="str">
        <f t="shared" si="170"/>
        <v/>
      </c>
      <c r="CM96" s="13" t="str">
        <f t="shared" si="171"/>
        <v/>
      </c>
      <c r="CN96" s="13" t="str">
        <f t="shared" si="172"/>
        <v/>
      </c>
      <c r="CO96" s="13" t="str">
        <f t="shared" si="173"/>
        <v>Yes</v>
      </c>
      <c r="CP96" s="13" t="str">
        <f t="shared" si="174"/>
        <v>Yes</v>
      </c>
      <c r="CQ96" s="13" t="str">
        <f t="shared" si="175"/>
        <v>Yes</v>
      </c>
      <c r="CR96" s="13" t="str">
        <f t="shared" si="176"/>
        <v/>
      </c>
      <c r="CS96" s="13" t="str">
        <f t="shared" si="177"/>
        <v/>
      </c>
      <c r="CT96" s="13" t="str">
        <f t="shared" si="178"/>
        <v/>
      </c>
      <c r="CU96" s="13" t="str">
        <f t="shared" si="179"/>
        <v>Yes</v>
      </c>
      <c r="CV96" s="13" t="str">
        <f t="shared" si="180"/>
        <v>Yes</v>
      </c>
      <c r="CW96" s="13" t="str">
        <f t="shared" si="181"/>
        <v>Yes</v>
      </c>
      <c r="CX96" s="13" t="str">
        <f t="shared" si="182"/>
        <v>Yes</v>
      </c>
      <c r="CY96" s="13" t="str">
        <f t="shared" si="183"/>
        <v>Yes</v>
      </c>
    </row>
    <row r="97" spans="1:103" ht="35.700000000000003" customHeight="1" x14ac:dyDescent="0.45">
      <c r="A97" s="4" t="s">
        <v>566</v>
      </c>
      <c r="B97" s="4" t="s">
        <v>586</v>
      </c>
      <c r="C97" s="5" t="s">
        <v>165</v>
      </c>
      <c r="D97" s="8" t="s">
        <v>166</v>
      </c>
      <c r="E97" s="10">
        <v>90846</v>
      </c>
      <c r="F97" s="5" t="s">
        <v>139</v>
      </c>
      <c r="G97" s="9" t="s">
        <v>307</v>
      </c>
      <c r="H97" s="10">
        <v>1</v>
      </c>
      <c r="I97" s="5" t="s">
        <v>420</v>
      </c>
      <c r="J97" s="9" t="s">
        <v>301</v>
      </c>
      <c r="K97" s="13"/>
      <c r="L97" s="13" t="str">
        <f t="shared" si="128"/>
        <v>Yes</v>
      </c>
      <c r="M97" s="13" t="str">
        <f t="shared" si="129"/>
        <v>Yes</v>
      </c>
      <c r="N97" s="13" t="str">
        <f t="shared" si="130"/>
        <v/>
      </c>
      <c r="O97" s="13" t="str">
        <f t="shared" si="131"/>
        <v>Yes</v>
      </c>
      <c r="P97" s="13" t="str">
        <f t="shared" si="132"/>
        <v>Yes</v>
      </c>
      <c r="Q97" s="13" t="str">
        <f t="shared" si="133"/>
        <v>Yes</v>
      </c>
      <c r="R97" s="13" t="str">
        <f t="shared" si="134"/>
        <v>Yes</v>
      </c>
      <c r="S97" s="13" t="str">
        <f t="shared" si="135"/>
        <v/>
      </c>
      <c r="T97" s="13" t="str">
        <f t="shared" si="136"/>
        <v>Yes</v>
      </c>
      <c r="U97" s="13" t="str">
        <f t="shared" si="137"/>
        <v/>
      </c>
      <c r="V97" s="13" t="str">
        <f t="shared" si="138"/>
        <v/>
      </c>
      <c r="W97" s="5" t="s">
        <v>320</v>
      </c>
      <c r="X97" s="5" t="s">
        <v>520</v>
      </c>
      <c r="Y97" s="19" t="str">
        <f t="shared" si="139"/>
        <v>Yes</v>
      </c>
      <c r="Z97" s="19" t="str">
        <f t="shared" si="140"/>
        <v>Yes</v>
      </c>
      <c r="AA97" s="19" t="str">
        <f t="shared" si="184"/>
        <v>Yes</v>
      </c>
      <c r="AB97" s="19" t="str">
        <f t="shared" si="185"/>
        <v>Yes</v>
      </c>
      <c r="AC97" s="19" t="str">
        <f t="shared" si="186"/>
        <v>Yes</v>
      </c>
      <c r="AD97" s="19" t="str">
        <f t="shared" si="187"/>
        <v>Yes</v>
      </c>
      <c r="AE97" s="19" t="str">
        <f t="shared" si="188"/>
        <v>Yes</v>
      </c>
      <c r="AF97" s="19" t="str">
        <f t="shared" si="189"/>
        <v>Yes</v>
      </c>
      <c r="AG97" s="19" t="str">
        <f t="shared" si="190"/>
        <v/>
      </c>
      <c r="AH97" s="19" t="str">
        <f t="shared" si="191"/>
        <v>Yes</v>
      </c>
      <c r="AI97" s="19" t="str">
        <f t="shared" si="192"/>
        <v>Yes</v>
      </c>
      <c r="AJ97" s="19" t="str">
        <f t="shared" si="193"/>
        <v>Yes</v>
      </c>
      <c r="AK97" s="19" t="str">
        <f t="shared" si="194"/>
        <v>Yes</v>
      </c>
      <c r="AL97" s="19" t="str">
        <f t="shared" si="195"/>
        <v>Yes</v>
      </c>
      <c r="AM97" s="19" t="str">
        <f t="shared" si="196"/>
        <v>Yes</v>
      </c>
      <c r="AN97" s="19" t="str">
        <f t="shared" si="197"/>
        <v>Yes</v>
      </c>
      <c r="AO97" s="19" t="str">
        <f t="shared" si="198"/>
        <v>Yes</v>
      </c>
      <c r="AP97" s="19" t="str">
        <f t="shared" si="199"/>
        <v>Yes</v>
      </c>
      <c r="AQ97" s="19" t="str">
        <f t="shared" si="200"/>
        <v>Yes</v>
      </c>
      <c r="AR97" s="19" t="str">
        <f t="shared" si="201"/>
        <v>Yes</v>
      </c>
      <c r="AS97" s="19" t="str">
        <f t="shared" si="202"/>
        <v>Yes</v>
      </c>
      <c r="AT97" s="19" t="str">
        <f t="shared" si="203"/>
        <v>Yes</v>
      </c>
      <c r="AU97" s="19" t="str">
        <f t="shared" si="204"/>
        <v>Yes</v>
      </c>
      <c r="AV97" s="19" t="str">
        <f t="shared" si="205"/>
        <v>Yes</v>
      </c>
      <c r="AW97" s="19" t="str">
        <f t="shared" si="206"/>
        <v>Yes</v>
      </c>
      <c r="AX97" s="19" t="str">
        <f t="shared" si="207"/>
        <v>Yes</v>
      </c>
      <c r="AY97" s="19" t="str">
        <f t="shared" si="208"/>
        <v>Yes</v>
      </c>
      <c r="AZ97" s="19" t="str">
        <f t="shared" si="209"/>
        <v>Yes</v>
      </c>
      <c r="BA97" s="19" t="str">
        <f t="shared" si="210"/>
        <v>Yes</v>
      </c>
      <c r="BB97" s="19" t="str">
        <f t="shared" si="211"/>
        <v>Yes</v>
      </c>
      <c r="BC97" s="19" t="str">
        <f t="shared" si="212"/>
        <v>Yes</v>
      </c>
      <c r="BD97" s="19" t="str">
        <f t="shared" si="213"/>
        <v>Yes</v>
      </c>
      <c r="BE97" s="19" t="str">
        <f t="shared" si="214"/>
        <v>Yes</v>
      </c>
      <c r="BF97" s="19" t="str">
        <f t="shared" si="215"/>
        <v>Yes</v>
      </c>
      <c r="BG97" s="19" t="str">
        <f t="shared" si="141"/>
        <v>Yes</v>
      </c>
      <c r="BH97" s="19" t="str">
        <f t="shared" si="141"/>
        <v>Yes</v>
      </c>
      <c r="BI97" s="19" t="str">
        <f t="shared" si="142"/>
        <v>Yes</v>
      </c>
      <c r="BJ97" s="19" t="str">
        <f t="shared" si="143"/>
        <v>Yes</v>
      </c>
      <c r="BK97" s="19" t="str">
        <f t="shared" si="144"/>
        <v>Yes</v>
      </c>
      <c r="BL97" s="19" t="str">
        <f t="shared" si="145"/>
        <v>Yes</v>
      </c>
      <c r="BM97" s="19" t="str">
        <f t="shared" si="146"/>
        <v>Yes</v>
      </c>
      <c r="BN97" s="19" t="str">
        <f t="shared" si="147"/>
        <v>Yes</v>
      </c>
      <c r="BO97" s="19" t="str">
        <f t="shared" si="148"/>
        <v>Yes</v>
      </c>
      <c r="BP97" s="19" t="str">
        <f t="shared" si="149"/>
        <v>Yes</v>
      </c>
      <c r="BQ97" s="19" t="str">
        <f t="shared" si="150"/>
        <v>Yes</v>
      </c>
      <c r="BR97" s="19" t="str">
        <f t="shared" si="151"/>
        <v>Yes</v>
      </c>
      <c r="BS97" s="19" t="str">
        <f t="shared" si="152"/>
        <v>Yes</v>
      </c>
      <c r="BT97" s="19" t="str">
        <f t="shared" si="153"/>
        <v>Yes</v>
      </c>
      <c r="BU97" s="19" t="str">
        <f t="shared" si="154"/>
        <v>Yes</v>
      </c>
      <c r="BV97" s="19" t="str">
        <f t="shared" si="155"/>
        <v>Yes</v>
      </c>
      <c r="BW97" s="5" t="s">
        <v>75</v>
      </c>
      <c r="BX97" s="13" t="str">
        <f t="shared" si="156"/>
        <v/>
      </c>
      <c r="BY97" s="13" t="str">
        <f t="shared" si="157"/>
        <v>Yes</v>
      </c>
      <c r="BZ97" s="13" t="str">
        <f t="shared" si="158"/>
        <v>Yes</v>
      </c>
      <c r="CA97" s="13" t="str">
        <f t="shared" si="159"/>
        <v>Yes</v>
      </c>
      <c r="CB97" s="13" t="str">
        <f t="shared" si="160"/>
        <v>Yes</v>
      </c>
      <c r="CC97" s="13" t="str">
        <f t="shared" si="161"/>
        <v/>
      </c>
      <c r="CD97" s="13" t="str">
        <f t="shared" si="162"/>
        <v/>
      </c>
      <c r="CE97" s="13" t="str">
        <f t="shared" si="163"/>
        <v/>
      </c>
      <c r="CF97" s="13" t="str">
        <f t="shared" si="164"/>
        <v>Yes</v>
      </c>
      <c r="CG97" s="13" t="str">
        <f t="shared" si="165"/>
        <v/>
      </c>
      <c r="CH97" s="13" t="str">
        <f t="shared" si="166"/>
        <v>Yes</v>
      </c>
      <c r="CI97" s="13" t="str">
        <f t="shared" si="167"/>
        <v>Yes</v>
      </c>
      <c r="CJ97" s="13" t="str">
        <f t="shared" si="168"/>
        <v/>
      </c>
      <c r="CK97" s="13" t="str">
        <f t="shared" si="169"/>
        <v/>
      </c>
      <c r="CL97" s="13" t="str">
        <f t="shared" si="170"/>
        <v>Yes</v>
      </c>
      <c r="CM97" s="13" t="str">
        <f t="shared" si="171"/>
        <v>Yes</v>
      </c>
      <c r="CN97" s="13" t="str">
        <f t="shared" si="172"/>
        <v>Yes</v>
      </c>
      <c r="CO97" s="13" t="str">
        <f t="shared" si="173"/>
        <v>Yes</v>
      </c>
      <c r="CP97" s="13" t="str">
        <f t="shared" si="174"/>
        <v>Yes</v>
      </c>
      <c r="CQ97" s="13" t="str">
        <f t="shared" si="175"/>
        <v>Yes</v>
      </c>
      <c r="CR97" s="13" t="str">
        <f t="shared" si="176"/>
        <v/>
      </c>
      <c r="CS97" s="13" t="str">
        <f t="shared" si="177"/>
        <v/>
      </c>
      <c r="CT97" s="13" t="str">
        <f t="shared" si="178"/>
        <v/>
      </c>
      <c r="CU97" s="13" t="str">
        <f t="shared" si="179"/>
        <v>Yes</v>
      </c>
      <c r="CV97" s="13" t="str">
        <f t="shared" si="180"/>
        <v>Yes</v>
      </c>
      <c r="CW97" s="13" t="str">
        <f t="shared" si="181"/>
        <v>Yes</v>
      </c>
      <c r="CX97" s="13" t="str">
        <f t="shared" si="182"/>
        <v>Yes</v>
      </c>
      <c r="CY97" s="13" t="str">
        <f t="shared" si="183"/>
        <v>Yes</v>
      </c>
    </row>
    <row r="98" spans="1:103" ht="35.700000000000003" customHeight="1" x14ac:dyDescent="0.45">
      <c r="A98" s="4" t="s">
        <v>566</v>
      </c>
      <c r="B98" s="4" t="s">
        <v>586</v>
      </c>
      <c r="C98" s="5" t="s">
        <v>165</v>
      </c>
      <c r="D98" s="8" t="s">
        <v>167</v>
      </c>
      <c r="E98" s="10">
        <v>90847</v>
      </c>
      <c r="F98" s="5" t="s">
        <v>139</v>
      </c>
      <c r="G98" s="9" t="s">
        <v>307</v>
      </c>
      <c r="H98" s="10">
        <v>1</v>
      </c>
      <c r="I98" s="5" t="s">
        <v>421</v>
      </c>
      <c r="J98" s="9" t="s">
        <v>301</v>
      </c>
      <c r="K98" s="13"/>
      <c r="L98" s="13" t="str">
        <f t="shared" si="128"/>
        <v>Yes</v>
      </c>
      <c r="M98" s="13" t="str">
        <f t="shared" si="129"/>
        <v>Yes</v>
      </c>
      <c r="N98" s="13" t="str">
        <f t="shared" si="130"/>
        <v/>
      </c>
      <c r="O98" s="13" t="str">
        <f t="shared" si="131"/>
        <v>Yes</v>
      </c>
      <c r="P98" s="13" t="str">
        <f t="shared" si="132"/>
        <v>Yes</v>
      </c>
      <c r="Q98" s="13" t="str">
        <f t="shared" si="133"/>
        <v>Yes</v>
      </c>
      <c r="R98" s="13" t="str">
        <f t="shared" si="134"/>
        <v>Yes</v>
      </c>
      <c r="S98" s="13" t="str">
        <f t="shared" si="135"/>
        <v/>
      </c>
      <c r="T98" s="13" t="str">
        <f t="shared" si="136"/>
        <v>Yes</v>
      </c>
      <c r="U98" s="13" t="str">
        <f t="shared" si="137"/>
        <v/>
      </c>
      <c r="V98" s="13" t="str">
        <f t="shared" si="138"/>
        <v/>
      </c>
      <c r="W98" s="5" t="s">
        <v>320</v>
      </c>
      <c r="X98" s="5" t="s">
        <v>520</v>
      </c>
      <c r="Y98" s="19" t="str">
        <f t="shared" si="139"/>
        <v>Yes</v>
      </c>
      <c r="Z98" s="19" t="str">
        <f t="shared" si="140"/>
        <v>Yes</v>
      </c>
      <c r="AA98" s="19" t="str">
        <f t="shared" si="184"/>
        <v>Yes</v>
      </c>
      <c r="AB98" s="19" t="str">
        <f t="shared" si="185"/>
        <v>Yes</v>
      </c>
      <c r="AC98" s="19" t="str">
        <f t="shared" si="186"/>
        <v>Yes</v>
      </c>
      <c r="AD98" s="19" t="str">
        <f t="shared" si="187"/>
        <v>Yes</v>
      </c>
      <c r="AE98" s="19" t="str">
        <f t="shared" si="188"/>
        <v>Yes</v>
      </c>
      <c r="AF98" s="19" t="str">
        <f t="shared" si="189"/>
        <v>Yes</v>
      </c>
      <c r="AG98" s="19" t="str">
        <f t="shared" si="190"/>
        <v/>
      </c>
      <c r="AH98" s="19" t="str">
        <f t="shared" si="191"/>
        <v>Yes</v>
      </c>
      <c r="AI98" s="19" t="str">
        <f t="shared" si="192"/>
        <v>Yes</v>
      </c>
      <c r="AJ98" s="19" t="str">
        <f t="shared" si="193"/>
        <v>Yes</v>
      </c>
      <c r="AK98" s="19" t="str">
        <f t="shared" si="194"/>
        <v>Yes</v>
      </c>
      <c r="AL98" s="19" t="str">
        <f t="shared" si="195"/>
        <v>Yes</v>
      </c>
      <c r="AM98" s="19" t="str">
        <f t="shared" si="196"/>
        <v>Yes</v>
      </c>
      <c r="AN98" s="19" t="str">
        <f t="shared" si="197"/>
        <v>Yes</v>
      </c>
      <c r="AO98" s="19" t="str">
        <f t="shared" si="198"/>
        <v>Yes</v>
      </c>
      <c r="AP98" s="19" t="str">
        <f t="shared" si="199"/>
        <v>Yes</v>
      </c>
      <c r="AQ98" s="19" t="str">
        <f t="shared" si="200"/>
        <v>Yes</v>
      </c>
      <c r="AR98" s="19" t="str">
        <f t="shared" si="201"/>
        <v>Yes</v>
      </c>
      <c r="AS98" s="19" t="str">
        <f t="shared" si="202"/>
        <v>Yes</v>
      </c>
      <c r="AT98" s="19" t="str">
        <f t="shared" si="203"/>
        <v>Yes</v>
      </c>
      <c r="AU98" s="19" t="str">
        <f t="shared" si="204"/>
        <v>Yes</v>
      </c>
      <c r="AV98" s="19" t="str">
        <f t="shared" si="205"/>
        <v>Yes</v>
      </c>
      <c r="AW98" s="19" t="str">
        <f t="shared" si="206"/>
        <v>Yes</v>
      </c>
      <c r="AX98" s="19" t="str">
        <f t="shared" si="207"/>
        <v>Yes</v>
      </c>
      <c r="AY98" s="19" t="str">
        <f t="shared" si="208"/>
        <v>Yes</v>
      </c>
      <c r="AZ98" s="19" t="str">
        <f t="shared" si="209"/>
        <v>Yes</v>
      </c>
      <c r="BA98" s="19" t="str">
        <f t="shared" si="210"/>
        <v>Yes</v>
      </c>
      <c r="BB98" s="19" t="str">
        <f t="shared" si="211"/>
        <v>Yes</v>
      </c>
      <c r="BC98" s="19" t="str">
        <f t="shared" si="212"/>
        <v>Yes</v>
      </c>
      <c r="BD98" s="19" t="str">
        <f t="shared" si="213"/>
        <v>Yes</v>
      </c>
      <c r="BE98" s="19" t="str">
        <f t="shared" si="214"/>
        <v>Yes</v>
      </c>
      <c r="BF98" s="19" t="str">
        <f t="shared" si="215"/>
        <v>Yes</v>
      </c>
      <c r="BG98" s="19" t="str">
        <f t="shared" si="141"/>
        <v>Yes</v>
      </c>
      <c r="BH98" s="19" t="str">
        <f t="shared" si="141"/>
        <v>Yes</v>
      </c>
      <c r="BI98" s="19" t="str">
        <f t="shared" si="142"/>
        <v>Yes</v>
      </c>
      <c r="BJ98" s="19" t="str">
        <f t="shared" si="143"/>
        <v>Yes</v>
      </c>
      <c r="BK98" s="19" t="str">
        <f t="shared" si="144"/>
        <v>Yes</v>
      </c>
      <c r="BL98" s="19" t="str">
        <f t="shared" si="145"/>
        <v>Yes</v>
      </c>
      <c r="BM98" s="19" t="str">
        <f t="shared" si="146"/>
        <v>Yes</v>
      </c>
      <c r="BN98" s="19" t="str">
        <f t="shared" si="147"/>
        <v>Yes</v>
      </c>
      <c r="BO98" s="19" t="str">
        <f t="shared" si="148"/>
        <v>Yes</v>
      </c>
      <c r="BP98" s="19" t="str">
        <f t="shared" si="149"/>
        <v>Yes</v>
      </c>
      <c r="BQ98" s="19" t="str">
        <f t="shared" si="150"/>
        <v>Yes</v>
      </c>
      <c r="BR98" s="19" t="str">
        <f t="shared" si="151"/>
        <v>Yes</v>
      </c>
      <c r="BS98" s="19" t="str">
        <f t="shared" si="152"/>
        <v>Yes</v>
      </c>
      <c r="BT98" s="19" t="str">
        <f t="shared" si="153"/>
        <v>Yes</v>
      </c>
      <c r="BU98" s="19" t="str">
        <f t="shared" si="154"/>
        <v>Yes</v>
      </c>
      <c r="BV98" s="19" t="str">
        <f t="shared" si="155"/>
        <v>Yes</v>
      </c>
      <c r="BW98" s="5" t="s">
        <v>75</v>
      </c>
      <c r="BX98" s="13" t="str">
        <f t="shared" si="156"/>
        <v/>
      </c>
      <c r="BY98" s="13" t="str">
        <f t="shared" si="157"/>
        <v>Yes</v>
      </c>
      <c r="BZ98" s="13" t="str">
        <f t="shared" si="158"/>
        <v>Yes</v>
      </c>
      <c r="CA98" s="13" t="str">
        <f t="shared" si="159"/>
        <v>Yes</v>
      </c>
      <c r="CB98" s="13" t="str">
        <f t="shared" si="160"/>
        <v>Yes</v>
      </c>
      <c r="CC98" s="13" t="str">
        <f t="shared" si="161"/>
        <v/>
      </c>
      <c r="CD98" s="13" t="str">
        <f t="shared" si="162"/>
        <v/>
      </c>
      <c r="CE98" s="13" t="str">
        <f t="shared" si="163"/>
        <v/>
      </c>
      <c r="CF98" s="13" t="str">
        <f t="shared" si="164"/>
        <v>Yes</v>
      </c>
      <c r="CG98" s="13" t="str">
        <f t="shared" si="165"/>
        <v/>
      </c>
      <c r="CH98" s="13" t="str">
        <f t="shared" si="166"/>
        <v>Yes</v>
      </c>
      <c r="CI98" s="13" t="str">
        <f t="shared" si="167"/>
        <v>Yes</v>
      </c>
      <c r="CJ98" s="13" t="str">
        <f t="shared" si="168"/>
        <v/>
      </c>
      <c r="CK98" s="13" t="str">
        <f t="shared" si="169"/>
        <v/>
      </c>
      <c r="CL98" s="13" t="str">
        <f t="shared" si="170"/>
        <v>Yes</v>
      </c>
      <c r="CM98" s="13" t="str">
        <f t="shared" si="171"/>
        <v>Yes</v>
      </c>
      <c r="CN98" s="13" t="str">
        <f t="shared" si="172"/>
        <v>Yes</v>
      </c>
      <c r="CO98" s="13" t="str">
        <f t="shared" si="173"/>
        <v>Yes</v>
      </c>
      <c r="CP98" s="13" t="str">
        <f t="shared" si="174"/>
        <v>Yes</v>
      </c>
      <c r="CQ98" s="13" t="str">
        <f t="shared" si="175"/>
        <v>Yes</v>
      </c>
      <c r="CR98" s="13" t="str">
        <f t="shared" si="176"/>
        <v/>
      </c>
      <c r="CS98" s="13" t="str">
        <f t="shared" si="177"/>
        <v/>
      </c>
      <c r="CT98" s="13" t="str">
        <f t="shared" si="178"/>
        <v/>
      </c>
      <c r="CU98" s="13" t="str">
        <f t="shared" si="179"/>
        <v>Yes</v>
      </c>
      <c r="CV98" s="13" t="str">
        <f t="shared" si="180"/>
        <v>Yes</v>
      </c>
      <c r="CW98" s="13" t="str">
        <f t="shared" si="181"/>
        <v>Yes</v>
      </c>
      <c r="CX98" s="13" t="str">
        <f t="shared" si="182"/>
        <v>Yes</v>
      </c>
      <c r="CY98" s="13" t="str">
        <f t="shared" si="183"/>
        <v>Yes</v>
      </c>
    </row>
    <row r="99" spans="1:103" ht="35.700000000000003" customHeight="1" x14ac:dyDescent="0.45">
      <c r="A99" s="4" t="s">
        <v>566</v>
      </c>
      <c r="B99" s="4" t="s">
        <v>586</v>
      </c>
      <c r="C99" s="5" t="s">
        <v>165</v>
      </c>
      <c r="D99" s="6" t="s">
        <v>168</v>
      </c>
      <c r="E99" s="10">
        <v>90849</v>
      </c>
      <c r="F99" s="5" t="s">
        <v>139</v>
      </c>
      <c r="G99" s="9" t="s">
        <v>307</v>
      </c>
      <c r="H99" s="10">
        <v>1</v>
      </c>
      <c r="I99" s="5" t="s">
        <v>422</v>
      </c>
      <c r="J99" s="9" t="s">
        <v>301</v>
      </c>
      <c r="K99" s="13"/>
      <c r="L99" s="13" t="str">
        <f t="shared" si="128"/>
        <v>Yes</v>
      </c>
      <c r="M99" s="13" t="str">
        <f t="shared" si="129"/>
        <v>Yes</v>
      </c>
      <c r="N99" s="13" t="str">
        <f t="shared" si="130"/>
        <v/>
      </c>
      <c r="O99" s="13" t="str">
        <f t="shared" si="131"/>
        <v>Yes</v>
      </c>
      <c r="P99" s="13" t="str">
        <f t="shared" si="132"/>
        <v>Yes</v>
      </c>
      <c r="Q99" s="13" t="str">
        <f t="shared" si="133"/>
        <v>Yes</v>
      </c>
      <c r="R99" s="13" t="str">
        <f t="shared" si="134"/>
        <v>Yes</v>
      </c>
      <c r="S99" s="13" t="str">
        <f t="shared" si="135"/>
        <v/>
      </c>
      <c r="T99" s="13" t="str">
        <f t="shared" si="136"/>
        <v>Yes</v>
      </c>
      <c r="U99" s="13" t="str">
        <f t="shared" si="137"/>
        <v/>
      </c>
      <c r="V99" s="13" t="str">
        <f t="shared" si="138"/>
        <v/>
      </c>
      <c r="W99" s="5" t="s">
        <v>320</v>
      </c>
      <c r="X99" s="5" t="s">
        <v>520</v>
      </c>
      <c r="Y99" s="19" t="str">
        <f t="shared" si="139"/>
        <v>Yes</v>
      </c>
      <c r="Z99" s="19" t="str">
        <f t="shared" si="140"/>
        <v>Yes</v>
      </c>
      <c r="AA99" s="19" t="str">
        <f t="shared" si="184"/>
        <v>Yes</v>
      </c>
      <c r="AB99" s="19" t="str">
        <f t="shared" si="185"/>
        <v>Yes</v>
      </c>
      <c r="AC99" s="19" t="str">
        <f t="shared" si="186"/>
        <v>Yes</v>
      </c>
      <c r="AD99" s="19" t="str">
        <f t="shared" si="187"/>
        <v>Yes</v>
      </c>
      <c r="AE99" s="19" t="str">
        <f t="shared" si="188"/>
        <v>Yes</v>
      </c>
      <c r="AF99" s="19" t="str">
        <f t="shared" si="189"/>
        <v>Yes</v>
      </c>
      <c r="AG99" s="19" t="str">
        <f t="shared" si="190"/>
        <v/>
      </c>
      <c r="AH99" s="19" t="str">
        <f t="shared" si="191"/>
        <v>Yes</v>
      </c>
      <c r="AI99" s="19" t="str">
        <f t="shared" si="192"/>
        <v>Yes</v>
      </c>
      <c r="AJ99" s="19" t="str">
        <f t="shared" si="193"/>
        <v>Yes</v>
      </c>
      <c r="AK99" s="19" t="str">
        <f t="shared" si="194"/>
        <v>Yes</v>
      </c>
      <c r="AL99" s="19" t="str">
        <f t="shared" si="195"/>
        <v>Yes</v>
      </c>
      <c r="AM99" s="19" t="str">
        <f t="shared" si="196"/>
        <v>Yes</v>
      </c>
      <c r="AN99" s="19" t="str">
        <f t="shared" si="197"/>
        <v>Yes</v>
      </c>
      <c r="AO99" s="19" t="str">
        <f t="shared" si="198"/>
        <v>Yes</v>
      </c>
      <c r="AP99" s="19" t="str">
        <f t="shared" si="199"/>
        <v>Yes</v>
      </c>
      <c r="AQ99" s="19" t="str">
        <f t="shared" si="200"/>
        <v>Yes</v>
      </c>
      <c r="AR99" s="19" t="str">
        <f t="shared" si="201"/>
        <v>Yes</v>
      </c>
      <c r="AS99" s="19" t="str">
        <f t="shared" si="202"/>
        <v>Yes</v>
      </c>
      <c r="AT99" s="19" t="str">
        <f t="shared" si="203"/>
        <v>Yes</v>
      </c>
      <c r="AU99" s="19" t="str">
        <f t="shared" si="204"/>
        <v>Yes</v>
      </c>
      <c r="AV99" s="19" t="str">
        <f t="shared" si="205"/>
        <v>Yes</v>
      </c>
      <c r="AW99" s="19" t="str">
        <f t="shared" si="206"/>
        <v>Yes</v>
      </c>
      <c r="AX99" s="19" t="str">
        <f t="shared" si="207"/>
        <v>Yes</v>
      </c>
      <c r="AY99" s="19" t="str">
        <f t="shared" si="208"/>
        <v>Yes</v>
      </c>
      <c r="AZ99" s="19" t="str">
        <f t="shared" si="209"/>
        <v>Yes</v>
      </c>
      <c r="BA99" s="19" t="str">
        <f t="shared" si="210"/>
        <v>Yes</v>
      </c>
      <c r="BB99" s="19" t="str">
        <f t="shared" si="211"/>
        <v>Yes</v>
      </c>
      <c r="BC99" s="19" t="str">
        <f t="shared" si="212"/>
        <v>Yes</v>
      </c>
      <c r="BD99" s="19" t="str">
        <f t="shared" si="213"/>
        <v>Yes</v>
      </c>
      <c r="BE99" s="19" t="str">
        <f t="shared" si="214"/>
        <v>Yes</v>
      </c>
      <c r="BF99" s="19" t="str">
        <f t="shared" si="215"/>
        <v>Yes</v>
      </c>
      <c r="BG99" s="19" t="str">
        <f t="shared" si="141"/>
        <v>Yes</v>
      </c>
      <c r="BH99" s="19" t="str">
        <f t="shared" si="141"/>
        <v>Yes</v>
      </c>
      <c r="BI99" s="19" t="str">
        <f t="shared" si="142"/>
        <v>Yes</v>
      </c>
      <c r="BJ99" s="19" t="str">
        <f t="shared" si="143"/>
        <v>Yes</v>
      </c>
      <c r="BK99" s="19" t="str">
        <f t="shared" si="144"/>
        <v>Yes</v>
      </c>
      <c r="BL99" s="19" t="str">
        <f t="shared" si="145"/>
        <v>Yes</v>
      </c>
      <c r="BM99" s="19" t="str">
        <f t="shared" si="146"/>
        <v>Yes</v>
      </c>
      <c r="BN99" s="19" t="str">
        <f t="shared" si="147"/>
        <v>Yes</v>
      </c>
      <c r="BO99" s="19" t="str">
        <f t="shared" si="148"/>
        <v>Yes</v>
      </c>
      <c r="BP99" s="19" t="str">
        <f t="shared" si="149"/>
        <v>Yes</v>
      </c>
      <c r="BQ99" s="19" t="str">
        <f t="shared" si="150"/>
        <v>Yes</v>
      </c>
      <c r="BR99" s="19" t="str">
        <f t="shared" si="151"/>
        <v>Yes</v>
      </c>
      <c r="BS99" s="19" t="str">
        <f t="shared" si="152"/>
        <v>Yes</v>
      </c>
      <c r="BT99" s="19" t="str">
        <f t="shared" si="153"/>
        <v>Yes</v>
      </c>
      <c r="BU99" s="19" t="str">
        <f t="shared" si="154"/>
        <v>Yes</v>
      </c>
      <c r="BV99" s="19" t="str">
        <f t="shared" si="155"/>
        <v>Yes</v>
      </c>
      <c r="BW99" s="5" t="s">
        <v>297</v>
      </c>
      <c r="BX99" s="13" t="str">
        <f t="shared" si="156"/>
        <v/>
      </c>
      <c r="BY99" s="13" t="str">
        <f t="shared" si="157"/>
        <v>Yes</v>
      </c>
      <c r="BZ99" s="13" t="str">
        <f t="shared" si="158"/>
        <v/>
      </c>
      <c r="CA99" s="13" t="str">
        <f t="shared" si="159"/>
        <v>Yes</v>
      </c>
      <c r="CB99" s="13" t="str">
        <f t="shared" si="160"/>
        <v>Yes</v>
      </c>
      <c r="CC99" s="13" t="str">
        <f t="shared" si="161"/>
        <v/>
      </c>
      <c r="CD99" s="13" t="str">
        <f t="shared" si="162"/>
        <v/>
      </c>
      <c r="CE99" s="13" t="str">
        <f t="shared" si="163"/>
        <v/>
      </c>
      <c r="CF99" s="13" t="str">
        <f t="shared" si="164"/>
        <v>Yes</v>
      </c>
      <c r="CG99" s="13" t="str">
        <f t="shared" si="165"/>
        <v/>
      </c>
      <c r="CH99" s="13" t="str">
        <f t="shared" si="166"/>
        <v>Yes</v>
      </c>
      <c r="CI99" s="13" t="str">
        <f t="shared" si="167"/>
        <v>Yes</v>
      </c>
      <c r="CJ99" s="13" t="str">
        <f t="shared" si="168"/>
        <v/>
      </c>
      <c r="CK99" s="13" t="str">
        <f t="shared" si="169"/>
        <v/>
      </c>
      <c r="CL99" s="13" t="str">
        <f t="shared" si="170"/>
        <v>Yes</v>
      </c>
      <c r="CM99" s="13" t="str">
        <f t="shared" si="171"/>
        <v>Yes</v>
      </c>
      <c r="CN99" s="13" t="str">
        <f t="shared" si="172"/>
        <v>Yes</v>
      </c>
      <c r="CO99" s="13" t="str">
        <f t="shared" si="173"/>
        <v>Yes</v>
      </c>
      <c r="CP99" s="13" t="str">
        <f t="shared" si="174"/>
        <v>Yes</v>
      </c>
      <c r="CQ99" s="13" t="str">
        <f t="shared" si="175"/>
        <v>Yes</v>
      </c>
      <c r="CR99" s="13" t="str">
        <f t="shared" si="176"/>
        <v/>
      </c>
      <c r="CS99" s="13" t="str">
        <f t="shared" si="177"/>
        <v/>
      </c>
      <c r="CT99" s="13" t="str">
        <f t="shared" si="178"/>
        <v/>
      </c>
      <c r="CU99" s="13" t="str">
        <f t="shared" si="179"/>
        <v>Yes</v>
      </c>
      <c r="CV99" s="13" t="str">
        <f t="shared" si="180"/>
        <v>Yes</v>
      </c>
      <c r="CW99" s="13" t="str">
        <f t="shared" si="181"/>
        <v>Yes</v>
      </c>
      <c r="CX99" s="13" t="str">
        <f t="shared" si="182"/>
        <v>Yes</v>
      </c>
      <c r="CY99" s="13" t="str">
        <f t="shared" si="183"/>
        <v>Yes</v>
      </c>
    </row>
    <row r="100" spans="1:103" ht="35.700000000000003" customHeight="1" x14ac:dyDescent="0.45">
      <c r="A100" s="4" t="s">
        <v>558</v>
      </c>
      <c r="B100" s="4" t="s">
        <v>559</v>
      </c>
      <c r="C100" s="13" t="s">
        <v>299</v>
      </c>
      <c r="D100" s="6" t="s">
        <v>300</v>
      </c>
      <c r="E100" s="10" t="s">
        <v>61</v>
      </c>
      <c r="F100" s="5"/>
      <c r="G100" s="9" t="s">
        <v>302</v>
      </c>
      <c r="H100" s="10">
        <v>1</v>
      </c>
      <c r="I100" s="5"/>
      <c r="J100" s="9" t="s">
        <v>301</v>
      </c>
      <c r="K100" s="13"/>
      <c r="L100" s="13" t="str">
        <f t="shared" ref="L100:L111" si="216">IF(ISNUMBER(SEARCH("LP",$F100))=TRUE,"Yes","")</f>
        <v/>
      </c>
      <c r="M100" s="13" t="str">
        <f t="shared" ref="M100:M111" si="217">IF(ISNUMBER(SEARCH("PA",$F100))=TRUE,"Yes","")</f>
        <v/>
      </c>
      <c r="N100" s="13" t="str">
        <f t="shared" ref="N100:N111" si="218">IF(ISNUMBER(SEARCH("Pharm",$F100))=TRUE,"Yes","")</f>
        <v/>
      </c>
      <c r="O100" s="13" t="str">
        <f t="shared" ref="O100:O111" si="219">IF(ISNUMBER(SEARCH("Psy",$F100))=TRUE,"Yes","")</f>
        <v/>
      </c>
      <c r="P100" s="13" t="str">
        <f t="shared" ref="P100:P111" si="220">IF(ISNUMBER(SEARCH("LCSW",$F100))=TRUE,"Yes","")</f>
        <v/>
      </c>
      <c r="Q100" s="13" t="str">
        <f t="shared" ref="Q100:Q111" si="221">IF(ISNUMBER(SEARCH("MFT",$F100))=TRUE,"Yes","")</f>
        <v/>
      </c>
      <c r="R100" s="13" t="str">
        <f t="shared" ref="R100:R111" si="222">IF(ISNUMBER(SEARCH("LPCC",$F100))=TRUE,"Yes","")</f>
        <v/>
      </c>
      <c r="S100" s="13" t="str">
        <f t="shared" ref="S100:S111" si="223">IF(ISNUMBER(SEARCH("RN",$F100))=TRUE,"Yes","")</f>
        <v/>
      </c>
      <c r="T100" s="13" t="str">
        <f t="shared" ref="T100:T111" si="224">IF(ISNUMBER(SEARCH("NP",$F100))=TRUE,"Yes","")</f>
        <v/>
      </c>
      <c r="U100" s="13" t="str">
        <f t="shared" ref="U100:U111" si="225">IF(ISNUMBER(SEARCH("AOD",$F100))=TRUE,"Yes","")</f>
        <v/>
      </c>
      <c r="V100" s="13" t="str">
        <f t="shared" ref="V100:V111" si="226">IF(ISNUMBER(SEARCH("Peers",$F100))=TRUE,"Yes","")</f>
        <v/>
      </c>
      <c r="W100" s="5"/>
      <c r="X100" s="5"/>
      <c r="Y100" s="19" t="str">
        <f t="shared" ref="Y100:Y111" si="227">IF(ISNUMBER(SEARCH("01",$X100))=TRUE,"Yes","")</f>
        <v/>
      </c>
      <c r="Z100" s="19" t="str">
        <f t="shared" ref="Z100:Z111" si="228">IF(ISNUMBER(SEARCH("02",$X100))=TRUE,"Yes","")</f>
        <v/>
      </c>
      <c r="AA100" s="19" t="str">
        <f t="shared" ref="AA100:AA111" si="229">IF(ISNUMBER(SEARCH("03",$X100))=TRUE,"Yes","")</f>
        <v/>
      </c>
      <c r="AB100" s="19" t="str">
        <f t="shared" ref="AB100:AB111" si="230">IF(ISNUMBER(SEARCH("04",$X100))=TRUE,"Yes","")</f>
        <v/>
      </c>
      <c r="AC100" s="19" t="str">
        <f t="shared" ref="AC100:AC111" si="231">IF(ISNUMBER(SEARCH("05",$X100))=TRUE,"Yes","")</f>
        <v/>
      </c>
      <c r="AD100" s="19" t="str">
        <f t="shared" ref="AD100:AD111" si="232">IF(ISNUMBER(SEARCH("06",$X100))=TRUE,"Yes","")</f>
        <v/>
      </c>
      <c r="AE100" s="19" t="str">
        <f t="shared" ref="AE100:AE111" si="233">IF(ISNUMBER(SEARCH("07",$X100))=TRUE,"Yes","")</f>
        <v/>
      </c>
      <c r="AF100" s="19" t="str">
        <f t="shared" ref="AF100:AF111" si="234">IF(ISNUMBER(SEARCH("08",$X100))=TRUE,"Yes","")</f>
        <v/>
      </c>
      <c r="AG100" s="19" t="str">
        <f t="shared" ref="AG100:AG111" si="235">IF(ISNUMBER(SEARCH("09",$X100))=TRUE,"Yes","")</f>
        <v/>
      </c>
      <c r="AH100" s="19" t="str">
        <f t="shared" ref="AH100:AH111" si="236">IF(ISNUMBER(SEARCH("10",$X100))=TRUE,"Yes","")</f>
        <v/>
      </c>
      <c r="AI100" s="19" t="str">
        <f t="shared" ref="AI100:AI111" si="237">IF(ISNUMBER(SEARCH("11",$X100))=TRUE,"Yes","")</f>
        <v/>
      </c>
      <c r="AJ100" s="19" t="str">
        <f t="shared" ref="AJ100:AJ111" si="238">IF(ISNUMBER(SEARCH("12",$X100))=TRUE,"Yes","")</f>
        <v/>
      </c>
      <c r="AK100" s="19" t="str">
        <f t="shared" ref="AK100:AK111" si="239">IF(ISNUMBER(SEARCH("13",$X100))=TRUE,"Yes","")</f>
        <v/>
      </c>
      <c r="AL100" s="19" t="str">
        <f t="shared" ref="AL100:AL111" si="240">IF(ISNUMBER(SEARCH("14",$X100))=TRUE,"Yes","")</f>
        <v/>
      </c>
      <c r="AM100" s="19" t="str">
        <f t="shared" ref="AM100:AM111" si="241">IF(ISNUMBER(SEARCH("15",$X100))=TRUE,"Yes","")</f>
        <v/>
      </c>
      <c r="AN100" s="19" t="str">
        <f t="shared" ref="AN100:AN111" si="242">IF(ISNUMBER(SEARCH("16",$X100))=TRUE,"Yes","")</f>
        <v/>
      </c>
      <c r="AO100" s="19" t="str">
        <f t="shared" ref="AO100:AO111" si="243">IF(ISNUMBER(SEARCH("17",$X100))=TRUE,"Yes","")</f>
        <v/>
      </c>
      <c r="AP100" s="19" t="str">
        <f t="shared" ref="AP100:AP111" si="244">IF(ISNUMBER(SEARCH("18",$X100))=TRUE,"Yes","")</f>
        <v/>
      </c>
      <c r="AQ100" s="19" t="str">
        <f t="shared" ref="AQ100:AQ111" si="245">IF(ISNUMBER(SEARCH("19",$X100))=TRUE,"Yes","")</f>
        <v/>
      </c>
      <c r="AR100" s="19" t="str">
        <f t="shared" ref="AR100:AR111" si="246">IF(ISNUMBER(SEARCH("20",$X100))=TRUE,"Yes","")</f>
        <v/>
      </c>
      <c r="AS100" s="19" t="str">
        <f t="shared" ref="AS100:AS111" si="247">IF(ISNUMBER(SEARCH("21",$X100))=TRUE,"Yes","")</f>
        <v/>
      </c>
      <c r="AT100" s="19" t="str">
        <f t="shared" ref="AT100:AT111" si="248">IF(ISNUMBER(SEARCH("22",$X100))=TRUE,"Yes","")</f>
        <v/>
      </c>
      <c r="AU100" s="19" t="str">
        <f t="shared" ref="AU100:AU111" si="249">IF(ISNUMBER(SEARCH("23",$X100))=TRUE,"Yes","")</f>
        <v/>
      </c>
      <c r="AV100" s="19" t="str">
        <f t="shared" ref="AV100:AV111" si="250">IF(ISNUMBER(SEARCH("24",$X100))=TRUE,"Yes","")</f>
        <v/>
      </c>
      <c r="AW100" s="19" t="str">
        <f t="shared" ref="AW100:AW111" si="251">IF(ISNUMBER(SEARCH("25",$X100))=TRUE,"Yes","")</f>
        <v/>
      </c>
      <c r="AX100" s="19" t="str">
        <f t="shared" ref="AX100:AX111" si="252">IF(ISNUMBER(SEARCH("26",$X100))=TRUE,"Yes","")</f>
        <v/>
      </c>
      <c r="AY100" s="19" t="str">
        <f t="shared" ref="AY100:AY111" si="253">IF(ISNUMBER(SEARCH("31",$X100))=TRUE,"Yes","")</f>
        <v/>
      </c>
      <c r="AZ100" s="19" t="str">
        <f t="shared" ref="AZ100:AZ111" si="254">IF(ISNUMBER(SEARCH("32",$X100))=TRUE,"Yes","")</f>
        <v/>
      </c>
      <c r="BA100" s="19" t="str">
        <f t="shared" ref="BA100:BA111" si="255">IF(ISNUMBER(SEARCH("33",$X100))=TRUE,"Yes","")</f>
        <v/>
      </c>
      <c r="BB100" s="19" t="str">
        <f t="shared" ref="BB100:BB111" si="256">IF(ISNUMBER(SEARCH("41",$X100))=TRUE,"Yes","")</f>
        <v/>
      </c>
      <c r="BC100" s="19" t="str">
        <f t="shared" ref="BC100:BC111" si="257">IF(ISNUMBER(SEARCH("01",$X100))=TRUE,"Yes","")</f>
        <v/>
      </c>
      <c r="BD100" s="19" t="str">
        <f t="shared" ref="BD100:BD111" si="258">IF(ISNUMBER(SEARCH("42",$X100))=TRUE,"Yes","")</f>
        <v/>
      </c>
      <c r="BE100" s="19" t="str">
        <f t="shared" ref="BE100:BE111" si="259">IF(ISNUMBER(SEARCH("49",$X100))=TRUE,"Yes","")</f>
        <v/>
      </c>
      <c r="BF100" s="19" t="str">
        <f t="shared" ref="BF100:BF111" si="260">IF(ISNUMBER(SEARCH("50",$X100))=TRUE,"Yes","")</f>
        <v/>
      </c>
      <c r="BG100" s="19" t="str">
        <f t="shared" ref="BG100:BH111" si="261">IF(ISNUMBER(SEARCH("51",$X100))=TRUE,"Yes","")</f>
        <v/>
      </c>
      <c r="BH100" s="19" t="str">
        <f t="shared" si="261"/>
        <v/>
      </c>
      <c r="BI100" s="19" t="str">
        <f t="shared" ref="BI100:BI111" si="262">IF(ISNUMBER(SEARCH("53",$X100))=TRUE,"Yes","")</f>
        <v/>
      </c>
      <c r="BJ100" s="19" t="str">
        <f t="shared" ref="BJ100:BJ111" si="263">IF(ISNUMBER(SEARCH("54",$X100))=TRUE,"Yes","")</f>
        <v/>
      </c>
      <c r="BK100" s="19" t="str">
        <f t="shared" ref="BK100:BK111" si="264">IF(ISNUMBER(SEARCH("55",$X100))=TRUE,"Yes","")</f>
        <v/>
      </c>
      <c r="BL100" s="19" t="str">
        <f t="shared" ref="BL100:BL111" si="265">IF(ISNUMBER(SEARCH("56",$X100))=TRUE,"Yes","")</f>
        <v/>
      </c>
      <c r="BM100" s="19" t="str">
        <f t="shared" ref="BM100:BM111" si="266">IF(ISNUMBER(SEARCH("57",$X100))=TRUE,"Yes","")</f>
        <v/>
      </c>
      <c r="BN100" s="19" t="str">
        <f t="shared" ref="BN100:BN111" si="267">IF(ISNUMBER(SEARCH("58",$X100))=TRUE,"Yes","")</f>
        <v/>
      </c>
      <c r="BO100" s="19" t="str">
        <f t="shared" ref="BO100:BO111" si="268">IF(ISNUMBER(SEARCH("60",$X100))=TRUE,"Yes","")</f>
        <v/>
      </c>
      <c r="BP100" s="19" t="str">
        <f t="shared" ref="BP100:BP111" si="269">IF(ISNUMBER(SEARCH("61",$X100))=TRUE,"Yes","")</f>
        <v/>
      </c>
      <c r="BQ100" s="19" t="str">
        <f t="shared" ref="BQ100:BQ111" si="270">IF(ISNUMBER(SEARCH("62",$X100))=TRUE,"Yes","")</f>
        <v/>
      </c>
      <c r="BR100" s="19" t="str">
        <f t="shared" ref="BR100:BR111" si="271">IF(ISNUMBER(SEARCH("65",$X100))=TRUE,"Yes","")</f>
        <v/>
      </c>
      <c r="BS100" s="19" t="str">
        <f t="shared" ref="BS100:BS111" si="272">IF(ISNUMBER(SEARCH("71",$X100))=TRUE,"Yes","")</f>
        <v/>
      </c>
      <c r="BT100" s="19" t="str">
        <f t="shared" ref="BT100:BT111" si="273">IF(ISNUMBER(SEARCH("72",$X100))=TRUE,"Yes","")</f>
        <v/>
      </c>
      <c r="BU100" s="19" t="str">
        <f t="shared" ref="BU100:BU111" si="274">IF(ISNUMBER(SEARCH("81",$X100))=TRUE,"Yes","")</f>
        <v/>
      </c>
      <c r="BV100" s="19" t="str">
        <f t="shared" ref="BV100:BV111" si="275">IF(ISNUMBER(SEARCH("99",$X100))=TRUE,"Yes","")</f>
        <v/>
      </c>
      <c r="BW100" s="5" t="s">
        <v>557</v>
      </c>
      <c r="BX100" s="13" t="str">
        <f t="shared" ref="BX100:BX111" si="276">IF(ISNUMBER(SEARCH("27",$BW100))=TRUE,"Yes","")</f>
        <v/>
      </c>
      <c r="BY100" s="13" t="str">
        <f t="shared" ref="BY100:BY111" si="277">IF(ISNUMBER(SEARCH("59",$BW100))=TRUE,"Yes","")</f>
        <v/>
      </c>
      <c r="BZ100" s="13" t="str">
        <f t="shared" ref="BZ100:BZ111" si="278">IF(ISNUMBER(SEARCH("93",$BW100))=TRUE,"Yes","")</f>
        <v/>
      </c>
      <c r="CA100" s="13" t="str">
        <f t="shared" ref="CA100:CA111" si="279">IF(ISNUMBER(SEARCH("95",$BW100))=TRUE,"Yes","")</f>
        <v/>
      </c>
      <c r="CB100" s="13" t="str">
        <f t="shared" ref="CB100:CB111" si="280">IF(ISNUMBER(SEARCH("GC",$BW100))=TRUE,"Yes","")</f>
        <v/>
      </c>
      <c r="CC100" s="13" t="str">
        <f t="shared" ref="CC100:CC111" si="281">IF(ISNUMBER(SEARCH("GQ",$BW100))=TRUE,"Yes","")</f>
        <v/>
      </c>
      <c r="CD100" s="13" t="str">
        <f t="shared" ref="CD100:CD111" si="282">IF(ISNUMBER(SEARCH("GT",$BW100))=TRUE,"Yes","")</f>
        <v/>
      </c>
      <c r="CE100" s="13" t="str">
        <f t="shared" ref="CE100:CE111" si="283">IF(ISNUMBER(SEARCH("HA",$BW100))=TRUE,"Yes","")</f>
        <v/>
      </c>
      <c r="CF100" s="13" t="str">
        <f t="shared" ref="CF100:CF111" si="284">IF(ISNUMBER(SEARCH("HD",$BW100))=TRUE,"Yes","")</f>
        <v/>
      </c>
      <c r="CG100" s="13" t="str">
        <f t="shared" ref="CG100:CG111" si="285">IF(ISNUMBER(SEARCH("HF",$BW100))=TRUE,"Yes","")</f>
        <v/>
      </c>
      <c r="CH100" s="13" t="str">
        <f t="shared" ref="CH100:CH111" si="286">IF(ISNUMBER(SEARCH("HG",$BW100))=TRUE,"Yes","")</f>
        <v/>
      </c>
      <c r="CI100" s="13" t="str">
        <f t="shared" ref="CI100:CI111" si="287">IF(ISNUMBER(SEARCH("HL",$BW100))=TRUE,"Yes","")</f>
        <v/>
      </c>
      <c r="CJ100" s="13" t="str">
        <f t="shared" ref="CJ100:CJ111" si="288">IF(ISNUMBER(SEARCH("HW",$BW100))=TRUE,"Yes","")</f>
        <v/>
      </c>
      <c r="CK100" s="13" t="str">
        <f t="shared" ref="CK100:CK111" si="289">IF(ISNUMBER(SEARCH("SC",$BW100))=TRUE,"Yes","")</f>
        <v/>
      </c>
      <c r="CL100" s="13" t="str">
        <f t="shared" ref="CL100:CL111" si="290">IF(ISNUMBER(SEARCH("XE",$BW100))=TRUE,"Yes","")</f>
        <v/>
      </c>
      <c r="CM100" s="13" t="str">
        <f t="shared" ref="CM100:CM111" si="291">IF(ISNUMBER(SEARCH("XP",$BW100))=TRUE,"Yes","")</f>
        <v/>
      </c>
      <c r="CN100" s="13" t="str">
        <f t="shared" ref="CN100:CN111" si="292">IF(ISNUMBER(SEARCH("XU",$BW100))=TRUE,"Yes","")</f>
        <v/>
      </c>
      <c r="CO100" s="13" t="str">
        <f t="shared" ref="CO100:CO111" si="293">IF(ISNUMBER(SEARCH("U1",$BW100))=TRUE,"Yes","")</f>
        <v>Yes</v>
      </c>
      <c r="CP100" s="13" t="str">
        <f t="shared" ref="CP100:CP111" si="294">IF(ISNUMBER(SEARCH("U2",$BW100))=TRUE,"Yes","")</f>
        <v>Yes</v>
      </c>
      <c r="CQ100" s="13" t="str">
        <f t="shared" ref="CQ100:CQ111" si="295">IF(ISNUMBER(SEARCH("U3",$BW100))=TRUE,"Yes","")</f>
        <v>Yes</v>
      </c>
      <c r="CR100" s="13" t="str">
        <f t="shared" ref="CR100:CR111" si="296">IF(ISNUMBER(SEARCH("U4",$BW100))=TRUE,"Yes","")</f>
        <v/>
      </c>
      <c r="CS100" s="13" t="str">
        <f t="shared" ref="CS100:CS111" si="297">IF(ISNUMBER(SEARCH("U5",$BW100))=TRUE,"Yes","")</f>
        <v/>
      </c>
      <c r="CT100" s="13" t="str">
        <f t="shared" ref="CT100:CT111" si="298">IF(ISNUMBER(SEARCH("U6",$BW100))=TRUE,"Yes","")</f>
        <v/>
      </c>
      <c r="CU100" s="13" t="str">
        <f t="shared" ref="CU100:CU111" si="299">IF(ISNUMBER(SEARCH("U7",$BW100))=TRUE,"Yes","")</f>
        <v/>
      </c>
      <c r="CV100" s="13" t="str">
        <f t="shared" ref="CV100:CV111" si="300">IF(ISNUMBER(SEARCH("U8",$BW100))=TRUE,"Yes","")</f>
        <v/>
      </c>
      <c r="CW100" s="13" t="str">
        <f t="shared" ref="CW100:CW111" si="301">IF(ISNUMBER(SEARCH("U9",$BW100))=TRUE,"Yes","")</f>
        <v/>
      </c>
      <c r="CX100" s="13" t="str">
        <f t="shared" ref="CX100:CX111" si="302">IF(ISNUMBER(SEARCH("UA",$BW100))=TRUE,"Yes","")</f>
        <v/>
      </c>
      <c r="CY100" s="13" t="str">
        <f t="shared" ref="CY100:CY111" si="303">IF(ISNUMBER(SEARCH("UB",$BW100))=TRUE,"Yes","")</f>
        <v/>
      </c>
    </row>
    <row r="101" spans="1:103" ht="35.700000000000003" customHeight="1" x14ac:dyDescent="0.45">
      <c r="A101" s="22">
        <v>372</v>
      </c>
      <c r="B101" s="4" t="s">
        <v>560</v>
      </c>
      <c r="C101" s="13" t="s">
        <v>299</v>
      </c>
      <c r="D101" s="6" t="s">
        <v>303</v>
      </c>
      <c r="E101" s="10" t="s">
        <v>63</v>
      </c>
      <c r="F101" s="5"/>
      <c r="G101" s="9" t="s">
        <v>302</v>
      </c>
      <c r="H101" s="10">
        <v>1</v>
      </c>
      <c r="I101" s="5"/>
      <c r="J101" s="9" t="s">
        <v>301</v>
      </c>
      <c r="K101" s="13"/>
      <c r="L101" s="13" t="str">
        <f t="shared" si="216"/>
        <v/>
      </c>
      <c r="M101" s="13" t="str">
        <f t="shared" si="217"/>
        <v/>
      </c>
      <c r="N101" s="13" t="str">
        <f t="shared" si="218"/>
        <v/>
      </c>
      <c r="O101" s="13" t="str">
        <f t="shared" si="219"/>
        <v/>
      </c>
      <c r="P101" s="13" t="str">
        <f t="shared" si="220"/>
        <v/>
      </c>
      <c r="Q101" s="13" t="str">
        <f t="shared" si="221"/>
        <v/>
      </c>
      <c r="R101" s="13" t="str">
        <f t="shared" si="222"/>
        <v/>
      </c>
      <c r="S101" s="13" t="str">
        <f t="shared" si="223"/>
        <v/>
      </c>
      <c r="T101" s="13" t="str">
        <f t="shared" si="224"/>
        <v/>
      </c>
      <c r="U101" s="13" t="str">
        <f t="shared" si="225"/>
        <v/>
      </c>
      <c r="V101" s="13" t="str">
        <f t="shared" si="226"/>
        <v/>
      </c>
      <c r="W101" s="5"/>
      <c r="X101" s="5"/>
      <c r="Y101" s="19" t="str">
        <f t="shared" si="227"/>
        <v/>
      </c>
      <c r="Z101" s="19" t="str">
        <f t="shared" si="228"/>
        <v/>
      </c>
      <c r="AA101" s="19" t="str">
        <f t="shared" si="229"/>
        <v/>
      </c>
      <c r="AB101" s="19" t="str">
        <f t="shared" si="230"/>
        <v/>
      </c>
      <c r="AC101" s="19" t="str">
        <f t="shared" si="231"/>
        <v/>
      </c>
      <c r="AD101" s="19" t="str">
        <f t="shared" si="232"/>
        <v/>
      </c>
      <c r="AE101" s="19" t="str">
        <f t="shared" si="233"/>
        <v/>
      </c>
      <c r="AF101" s="19" t="str">
        <f t="shared" si="234"/>
        <v/>
      </c>
      <c r="AG101" s="19" t="str">
        <f t="shared" si="235"/>
        <v/>
      </c>
      <c r="AH101" s="19" t="str">
        <f t="shared" si="236"/>
        <v/>
      </c>
      <c r="AI101" s="19" t="str">
        <f t="shared" si="237"/>
        <v/>
      </c>
      <c r="AJ101" s="19" t="str">
        <f t="shared" si="238"/>
        <v/>
      </c>
      <c r="AK101" s="19" t="str">
        <f t="shared" si="239"/>
        <v/>
      </c>
      <c r="AL101" s="19" t="str">
        <f t="shared" si="240"/>
        <v/>
      </c>
      <c r="AM101" s="19" t="str">
        <f t="shared" si="241"/>
        <v/>
      </c>
      <c r="AN101" s="19" t="str">
        <f t="shared" si="242"/>
        <v/>
      </c>
      <c r="AO101" s="19" t="str">
        <f t="shared" si="243"/>
        <v/>
      </c>
      <c r="AP101" s="19" t="str">
        <f t="shared" si="244"/>
        <v/>
      </c>
      <c r="AQ101" s="19" t="str">
        <f t="shared" si="245"/>
        <v/>
      </c>
      <c r="AR101" s="19" t="str">
        <f t="shared" si="246"/>
        <v/>
      </c>
      <c r="AS101" s="19" t="str">
        <f t="shared" si="247"/>
        <v/>
      </c>
      <c r="AT101" s="19" t="str">
        <f t="shared" si="248"/>
        <v/>
      </c>
      <c r="AU101" s="19" t="str">
        <f t="shared" si="249"/>
        <v/>
      </c>
      <c r="AV101" s="19" t="str">
        <f t="shared" si="250"/>
        <v/>
      </c>
      <c r="AW101" s="19" t="str">
        <f t="shared" si="251"/>
        <v/>
      </c>
      <c r="AX101" s="19" t="str">
        <f t="shared" si="252"/>
        <v/>
      </c>
      <c r="AY101" s="19" t="str">
        <f t="shared" si="253"/>
        <v/>
      </c>
      <c r="AZ101" s="19" t="str">
        <f t="shared" si="254"/>
        <v/>
      </c>
      <c r="BA101" s="19" t="str">
        <f t="shared" si="255"/>
        <v/>
      </c>
      <c r="BB101" s="19" t="str">
        <f t="shared" si="256"/>
        <v/>
      </c>
      <c r="BC101" s="19" t="str">
        <f t="shared" si="257"/>
        <v/>
      </c>
      <c r="BD101" s="19" t="str">
        <f t="shared" si="258"/>
        <v/>
      </c>
      <c r="BE101" s="19" t="str">
        <f t="shared" si="259"/>
        <v/>
      </c>
      <c r="BF101" s="19" t="str">
        <f t="shared" si="260"/>
        <v/>
      </c>
      <c r="BG101" s="19" t="str">
        <f t="shared" si="261"/>
        <v/>
      </c>
      <c r="BH101" s="19" t="str">
        <f t="shared" si="261"/>
        <v/>
      </c>
      <c r="BI101" s="19" t="str">
        <f t="shared" si="262"/>
        <v/>
      </c>
      <c r="BJ101" s="19" t="str">
        <f t="shared" si="263"/>
        <v/>
      </c>
      <c r="BK101" s="19" t="str">
        <f t="shared" si="264"/>
        <v/>
      </c>
      <c r="BL101" s="19" t="str">
        <f t="shared" si="265"/>
        <v/>
      </c>
      <c r="BM101" s="19" t="str">
        <f t="shared" si="266"/>
        <v/>
      </c>
      <c r="BN101" s="19" t="str">
        <f t="shared" si="267"/>
        <v/>
      </c>
      <c r="BO101" s="19" t="str">
        <f t="shared" si="268"/>
        <v/>
      </c>
      <c r="BP101" s="19" t="str">
        <f t="shared" si="269"/>
        <v/>
      </c>
      <c r="BQ101" s="19" t="str">
        <f t="shared" si="270"/>
        <v/>
      </c>
      <c r="BR101" s="19" t="str">
        <f t="shared" si="271"/>
        <v/>
      </c>
      <c r="BS101" s="19" t="str">
        <f t="shared" si="272"/>
        <v/>
      </c>
      <c r="BT101" s="19" t="str">
        <f t="shared" si="273"/>
        <v/>
      </c>
      <c r="BU101" s="19" t="str">
        <f t="shared" si="274"/>
        <v/>
      </c>
      <c r="BV101" s="19" t="str">
        <f t="shared" si="275"/>
        <v/>
      </c>
      <c r="BW101" s="5" t="s">
        <v>27</v>
      </c>
      <c r="BX101" s="13" t="str">
        <f t="shared" si="276"/>
        <v/>
      </c>
      <c r="BY101" s="13" t="str">
        <f t="shared" si="277"/>
        <v/>
      </c>
      <c r="BZ101" s="13" t="str">
        <f t="shared" si="278"/>
        <v/>
      </c>
      <c r="CA101" s="13" t="str">
        <f t="shared" si="279"/>
        <v/>
      </c>
      <c r="CB101" s="13" t="str">
        <f t="shared" si="280"/>
        <v/>
      </c>
      <c r="CC101" s="13" t="str">
        <f t="shared" si="281"/>
        <v/>
      </c>
      <c r="CD101" s="13" t="str">
        <f t="shared" si="282"/>
        <v/>
      </c>
      <c r="CE101" s="13" t="str">
        <f t="shared" si="283"/>
        <v/>
      </c>
      <c r="CF101" s="13" t="str">
        <f t="shared" si="284"/>
        <v/>
      </c>
      <c r="CG101" s="13" t="str">
        <f t="shared" si="285"/>
        <v/>
      </c>
      <c r="CH101" s="13" t="str">
        <f t="shared" si="286"/>
        <v/>
      </c>
      <c r="CI101" s="13" t="str">
        <f t="shared" si="287"/>
        <v/>
      </c>
      <c r="CJ101" s="13" t="str">
        <f t="shared" si="288"/>
        <v/>
      </c>
      <c r="CK101" s="13" t="str">
        <f t="shared" si="289"/>
        <v/>
      </c>
      <c r="CL101" s="13" t="str">
        <f t="shared" si="290"/>
        <v/>
      </c>
      <c r="CM101" s="13" t="str">
        <f t="shared" si="291"/>
        <v/>
      </c>
      <c r="CN101" s="13" t="str">
        <f t="shared" si="292"/>
        <v/>
      </c>
      <c r="CO101" s="13" t="str">
        <f t="shared" si="293"/>
        <v/>
      </c>
      <c r="CP101" s="13" t="str">
        <f t="shared" si="294"/>
        <v/>
      </c>
      <c r="CQ101" s="13" t="str">
        <f t="shared" si="295"/>
        <v/>
      </c>
      <c r="CR101" s="13" t="str">
        <f t="shared" si="296"/>
        <v/>
      </c>
      <c r="CS101" s="13" t="str">
        <f t="shared" si="297"/>
        <v/>
      </c>
      <c r="CT101" s="13" t="str">
        <f t="shared" si="298"/>
        <v/>
      </c>
      <c r="CU101" s="13" t="str">
        <f t="shared" si="299"/>
        <v/>
      </c>
      <c r="CV101" s="13" t="str">
        <f t="shared" si="300"/>
        <v/>
      </c>
      <c r="CW101" s="13" t="str">
        <f t="shared" si="301"/>
        <v>Yes</v>
      </c>
      <c r="CX101" s="13" t="str">
        <f t="shared" si="302"/>
        <v/>
      </c>
      <c r="CY101" s="13" t="str">
        <f t="shared" si="303"/>
        <v/>
      </c>
    </row>
    <row r="102" spans="1:103" ht="35.700000000000003" customHeight="1" x14ac:dyDescent="0.45">
      <c r="A102" s="4" t="s">
        <v>301</v>
      </c>
      <c r="B102" s="4" t="s">
        <v>301</v>
      </c>
      <c r="C102" s="13" t="s">
        <v>304</v>
      </c>
      <c r="D102" s="6" t="s">
        <v>305</v>
      </c>
      <c r="E102" s="21" t="s">
        <v>52</v>
      </c>
      <c r="F102" s="5"/>
      <c r="G102" s="9" t="s">
        <v>302</v>
      </c>
      <c r="H102" s="10">
        <v>1</v>
      </c>
      <c r="I102" s="5"/>
      <c r="J102" s="9" t="s">
        <v>301</v>
      </c>
      <c r="K102" s="13"/>
      <c r="L102" s="13" t="str">
        <f t="shared" si="216"/>
        <v/>
      </c>
      <c r="M102" s="13" t="str">
        <f t="shared" si="217"/>
        <v/>
      </c>
      <c r="N102" s="13" t="str">
        <f t="shared" si="218"/>
        <v/>
      </c>
      <c r="O102" s="13" t="str">
        <f t="shared" si="219"/>
        <v/>
      </c>
      <c r="P102" s="13" t="str">
        <f t="shared" si="220"/>
        <v/>
      </c>
      <c r="Q102" s="13" t="str">
        <f t="shared" si="221"/>
        <v/>
      </c>
      <c r="R102" s="13" t="str">
        <f t="shared" si="222"/>
        <v/>
      </c>
      <c r="S102" s="13" t="str">
        <f t="shared" si="223"/>
        <v/>
      </c>
      <c r="T102" s="13" t="str">
        <f t="shared" si="224"/>
        <v/>
      </c>
      <c r="U102" s="13" t="str">
        <f t="shared" si="225"/>
        <v/>
      </c>
      <c r="V102" s="13" t="str">
        <f t="shared" si="226"/>
        <v/>
      </c>
      <c r="W102" s="5"/>
      <c r="X102" s="5"/>
      <c r="Y102" s="19" t="str">
        <f t="shared" si="227"/>
        <v/>
      </c>
      <c r="Z102" s="19" t="str">
        <f t="shared" si="228"/>
        <v/>
      </c>
      <c r="AA102" s="19" t="str">
        <f t="shared" si="229"/>
        <v/>
      </c>
      <c r="AB102" s="19" t="str">
        <f t="shared" si="230"/>
        <v/>
      </c>
      <c r="AC102" s="19" t="str">
        <f t="shared" si="231"/>
        <v/>
      </c>
      <c r="AD102" s="19" t="str">
        <f t="shared" si="232"/>
        <v/>
      </c>
      <c r="AE102" s="19" t="str">
        <f t="shared" si="233"/>
        <v/>
      </c>
      <c r="AF102" s="19" t="str">
        <f t="shared" si="234"/>
        <v/>
      </c>
      <c r="AG102" s="19" t="str">
        <f t="shared" si="235"/>
        <v/>
      </c>
      <c r="AH102" s="19" t="str">
        <f t="shared" si="236"/>
        <v/>
      </c>
      <c r="AI102" s="19" t="str">
        <f t="shared" si="237"/>
        <v/>
      </c>
      <c r="AJ102" s="19" t="str">
        <f t="shared" si="238"/>
        <v/>
      </c>
      <c r="AK102" s="19" t="str">
        <f t="shared" si="239"/>
        <v/>
      </c>
      <c r="AL102" s="19" t="str">
        <f t="shared" si="240"/>
        <v/>
      </c>
      <c r="AM102" s="19" t="str">
        <f t="shared" si="241"/>
        <v/>
      </c>
      <c r="AN102" s="19" t="str">
        <f t="shared" si="242"/>
        <v/>
      </c>
      <c r="AO102" s="19" t="str">
        <f t="shared" si="243"/>
        <v/>
      </c>
      <c r="AP102" s="19" t="str">
        <f t="shared" si="244"/>
        <v/>
      </c>
      <c r="AQ102" s="19" t="str">
        <f t="shared" si="245"/>
        <v/>
      </c>
      <c r="AR102" s="19" t="str">
        <f t="shared" si="246"/>
        <v/>
      </c>
      <c r="AS102" s="19" t="str">
        <f t="shared" si="247"/>
        <v/>
      </c>
      <c r="AT102" s="19" t="str">
        <f t="shared" si="248"/>
        <v/>
      </c>
      <c r="AU102" s="19" t="str">
        <f t="shared" si="249"/>
        <v/>
      </c>
      <c r="AV102" s="19" t="str">
        <f t="shared" si="250"/>
        <v/>
      </c>
      <c r="AW102" s="19" t="str">
        <f t="shared" si="251"/>
        <v/>
      </c>
      <c r="AX102" s="19" t="str">
        <f t="shared" si="252"/>
        <v/>
      </c>
      <c r="AY102" s="19" t="str">
        <f t="shared" si="253"/>
        <v/>
      </c>
      <c r="AZ102" s="19" t="str">
        <f t="shared" si="254"/>
        <v/>
      </c>
      <c r="BA102" s="19" t="str">
        <f t="shared" si="255"/>
        <v/>
      </c>
      <c r="BB102" s="19" t="str">
        <f t="shared" si="256"/>
        <v/>
      </c>
      <c r="BC102" s="19" t="str">
        <f t="shared" si="257"/>
        <v/>
      </c>
      <c r="BD102" s="19" t="str">
        <f t="shared" si="258"/>
        <v/>
      </c>
      <c r="BE102" s="19" t="str">
        <f t="shared" si="259"/>
        <v/>
      </c>
      <c r="BF102" s="19" t="str">
        <f t="shared" si="260"/>
        <v/>
      </c>
      <c r="BG102" s="19" t="str">
        <f t="shared" si="261"/>
        <v/>
      </c>
      <c r="BH102" s="19" t="str">
        <f t="shared" si="261"/>
        <v/>
      </c>
      <c r="BI102" s="19" t="str">
        <f t="shared" si="262"/>
        <v/>
      </c>
      <c r="BJ102" s="19" t="str">
        <f t="shared" si="263"/>
        <v/>
      </c>
      <c r="BK102" s="19" t="str">
        <f t="shared" si="264"/>
        <v/>
      </c>
      <c r="BL102" s="19" t="str">
        <f t="shared" si="265"/>
        <v/>
      </c>
      <c r="BM102" s="19" t="str">
        <f t="shared" si="266"/>
        <v/>
      </c>
      <c r="BN102" s="19" t="str">
        <f t="shared" si="267"/>
        <v/>
      </c>
      <c r="BO102" s="19" t="str">
        <f t="shared" si="268"/>
        <v/>
      </c>
      <c r="BP102" s="19" t="str">
        <f t="shared" si="269"/>
        <v/>
      </c>
      <c r="BQ102" s="19" t="str">
        <f t="shared" si="270"/>
        <v/>
      </c>
      <c r="BR102" s="19" t="str">
        <f t="shared" si="271"/>
        <v/>
      </c>
      <c r="BS102" s="19" t="str">
        <f t="shared" si="272"/>
        <v/>
      </c>
      <c r="BT102" s="19" t="str">
        <f t="shared" si="273"/>
        <v/>
      </c>
      <c r="BU102" s="19" t="str">
        <f t="shared" si="274"/>
        <v/>
      </c>
      <c r="BV102" s="19" t="str">
        <f t="shared" si="275"/>
        <v/>
      </c>
      <c r="BW102" s="5" t="s">
        <v>544</v>
      </c>
      <c r="BX102" s="13" t="str">
        <f t="shared" si="276"/>
        <v/>
      </c>
      <c r="BY102" s="13" t="str">
        <f t="shared" si="277"/>
        <v/>
      </c>
      <c r="BZ102" s="13" t="str">
        <f t="shared" si="278"/>
        <v/>
      </c>
      <c r="CA102" s="13" t="str">
        <f t="shared" si="279"/>
        <v/>
      </c>
      <c r="CB102" s="13" t="str">
        <f t="shared" si="280"/>
        <v/>
      </c>
      <c r="CC102" s="13" t="str">
        <f t="shared" si="281"/>
        <v/>
      </c>
      <c r="CD102" s="13" t="str">
        <f t="shared" si="282"/>
        <v/>
      </c>
      <c r="CE102" s="13" t="str">
        <f t="shared" si="283"/>
        <v/>
      </c>
      <c r="CF102" s="13" t="str">
        <f t="shared" si="284"/>
        <v/>
      </c>
      <c r="CG102" s="13" t="str">
        <f t="shared" si="285"/>
        <v/>
      </c>
      <c r="CH102" s="13" t="str">
        <f t="shared" si="286"/>
        <v/>
      </c>
      <c r="CI102" s="13" t="str">
        <f t="shared" si="287"/>
        <v/>
      </c>
      <c r="CJ102" s="13" t="str">
        <f t="shared" si="288"/>
        <v/>
      </c>
      <c r="CK102" s="13" t="str">
        <f t="shared" si="289"/>
        <v/>
      </c>
      <c r="CL102" s="13" t="str">
        <f t="shared" si="290"/>
        <v/>
      </c>
      <c r="CM102" s="13" t="str">
        <f t="shared" si="291"/>
        <v/>
      </c>
      <c r="CN102" s="13" t="str">
        <f t="shared" si="292"/>
        <v/>
      </c>
      <c r="CO102" s="13" t="str">
        <f t="shared" si="293"/>
        <v/>
      </c>
      <c r="CP102" s="13" t="str">
        <f t="shared" si="294"/>
        <v/>
      </c>
      <c r="CQ102" s="13" t="str">
        <f t="shared" si="295"/>
        <v/>
      </c>
      <c r="CR102" s="13" t="str">
        <f t="shared" si="296"/>
        <v>Yes</v>
      </c>
      <c r="CS102" s="13" t="str">
        <f t="shared" si="297"/>
        <v/>
      </c>
      <c r="CT102" s="13" t="str">
        <f t="shared" si="298"/>
        <v/>
      </c>
      <c r="CU102" s="13" t="str">
        <f t="shared" si="299"/>
        <v>Yes</v>
      </c>
      <c r="CV102" s="13" t="str">
        <f t="shared" si="300"/>
        <v/>
      </c>
      <c r="CW102" s="13" t="str">
        <f t="shared" si="301"/>
        <v/>
      </c>
      <c r="CX102" s="13" t="str">
        <f t="shared" si="302"/>
        <v/>
      </c>
      <c r="CY102" s="13" t="str">
        <f t="shared" si="303"/>
        <v/>
      </c>
    </row>
    <row r="103" spans="1:103" ht="35.700000000000003" customHeight="1" x14ac:dyDescent="0.45">
      <c r="A103" s="4" t="s">
        <v>301</v>
      </c>
      <c r="B103" s="4" t="s">
        <v>301</v>
      </c>
      <c r="C103" s="13" t="s">
        <v>304</v>
      </c>
      <c r="D103" s="6" t="s">
        <v>305</v>
      </c>
      <c r="E103" s="21" t="s">
        <v>52</v>
      </c>
      <c r="F103" s="13"/>
      <c r="G103" s="9" t="s">
        <v>302</v>
      </c>
      <c r="H103" s="10">
        <v>1</v>
      </c>
      <c r="I103" s="13"/>
      <c r="J103" s="9" t="s">
        <v>301</v>
      </c>
      <c r="K103" s="13"/>
      <c r="L103" s="13" t="str">
        <f t="shared" si="216"/>
        <v/>
      </c>
      <c r="M103" s="13" t="str">
        <f t="shared" si="217"/>
        <v/>
      </c>
      <c r="N103" s="13" t="str">
        <f t="shared" si="218"/>
        <v/>
      </c>
      <c r="O103" s="13" t="str">
        <f t="shared" si="219"/>
        <v/>
      </c>
      <c r="P103" s="13" t="str">
        <f t="shared" si="220"/>
        <v/>
      </c>
      <c r="Q103" s="13" t="str">
        <f t="shared" si="221"/>
        <v/>
      </c>
      <c r="R103" s="13" t="str">
        <f t="shared" si="222"/>
        <v/>
      </c>
      <c r="S103" s="13" t="str">
        <f t="shared" si="223"/>
        <v/>
      </c>
      <c r="T103" s="13" t="str">
        <f t="shared" si="224"/>
        <v/>
      </c>
      <c r="U103" s="13" t="str">
        <f t="shared" si="225"/>
        <v/>
      </c>
      <c r="V103" s="13" t="str">
        <f t="shared" si="226"/>
        <v/>
      </c>
      <c r="W103" s="5"/>
      <c r="X103" s="5"/>
      <c r="Y103" s="13" t="str">
        <f t="shared" si="227"/>
        <v/>
      </c>
      <c r="Z103" s="13" t="str">
        <f t="shared" si="228"/>
        <v/>
      </c>
      <c r="AA103" s="13" t="str">
        <f t="shared" si="229"/>
        <v/>
      </c>
      <c r="AB103" s="13" t="str">
        <f t="shared" si="230"/>
        <v/>
      </c>
      <c r="AC103" s="13" t="str">
        <f t="shared" si="231"/>
        <v/>
      </c>
      <c r="AD103" s="13" t="str">
        <f t="shared" si="232"/>
        <v/>
      </c>
      <c r="AE103" s="13" t="str">
        <f t="shared" si="233"/>
        <v/>
      </c>
      <c r="AF103" s="13" t="str">
        <f t="shared" si="234"/>
        <v/>
      </c>
      <c r="AG103" s="13" t="str">
        <f t="shared" si="235"/>
        <v/>
      </c>
      <c r="AH103" s="13" t="str">
        <f t="shared" si="236"/>
        <v/>
      </c>
      <c r="AI103" s="13" t="str">
        <f t="shared" si="237"/>
        <v/>
      </c>
      <c r="AJ103" s="13" t="str">
        <f t="shared" si="238"/>
        <v/>
      </c>
      <c r="AK103" s="13" t="str">
        <f t="shared" si="239"/>
        <v/>
      </c>
      <c r="AL103" s="13" t="str">
        <f t="shared" si="240"/>
        <v/>
      </c>
      <c r="AM103" s="13" t="str">
        <f t="shared" si="241"/>
        <v/>
      </c>
      <c r="AN103" s="13" t="str">
        <f t="shared" si="242"/>
        <v/>
      </c>
      <c r="AO103" s="13" t="str">
        <f t="shared" si="243"/>
        <v/>
      </c>
      <c r="AP103" s="13" t="str">
        <f t="shared" si="244"/>
        <v/>
      </c>
      <c r="AQ103" s="13" t="str">
        <f t="shared" si="245"/>
        <v/>
      </c>
      <c r="AR103" s="13" t="str">
        <f t="shared" si="246"/>
        <v/>
      </c>
      <c r="AS103" s="13" t="str">
        <f t="shared" si="247"/>
        <v/>
      </c>
      <c r="AT103" s="13" t="str">
        <f t="shared" si="248"/>
        <v/>
      </c>
      <c r="AU103" s="13" t="str">
        <f t="shared" si="249"/>
        <v/>
      </c>
      <c r="AV103" s="13" t="str">
        <f t="shared" si="250"/>
        <v/>
      </c>
      <c r="AW103" s="13" t="str">
        <f t="shared" si="251"/>
        <v/>
      </c>
      <c r="AX103" s="13" t="str">
        <f t="shared" si="252"/>
        <v/>
      </c>
      <c r="AY103" s="13" t="str">
        <f t="shared" si="253"/>
        <v/>
      </c>
      <c r="AZ103" s="13" t="str">
        <f t="shared" si="254"/>
        <v/>
      </c>
      <c r="BA103" s="13" t="str">
        <f t="shared" si="255"/>
        <v/>
      </c>
      <c r="BB103" s="13" t="str">
        <f t="shared" si="256"/>
        <v/>
      </c>
      <c r="BC103" s="13" t="str">
        <f t="shared" si="257"/>
        <v/>
      </c>
      <c r="BD103" s="13" t="str">
        <f t="shared" si="258"/>
        <v/>
      </c>
      <c r="BE103" s="13" t="str">
        <f t="shared" si="259"/>
        <v/>
      </c>
      <c r="BF103" s="13" t="str">
        <f t="shared" si="260"/>
        <v/>
      </c>
      <c r="BG103" s="13" t="str">
        <f t="shared" si="261"/>
        <v/>
      </c>
      <c r="BH103" s="13" t="str">
        <f t="shared" si="261"/>
        <v/>
      </c>
      <c r="BI103" s="13" t="str">
        <f t="shared" si="262"/>
        <v/>
      </c>
      <c r="BJ103" s="13" t="str">
        <f t="shared" si="263"/>
        <v/>
      </c>
      <c r="BK103" s="13" t="str">
        <f t="shared" si="264"/>
        <v/>
      </c>
      <c r="BL103" s="13" t="str">
        <f t="shared" si="265"/>
        <v/>
      </c>
      <c r="BM103" s="13" t="str">
        <f t="shared" si="266"/>
        <v/>
      </c>
      <c r="BN103" s="13" t="str">
        <f t="shared" si="267"/>
        <v/>
      </c>
      <c r="BO103" s="13" t="str">
        <f t="shared" si="268"/>
        <v/>
      </c>
      <c r="BP103" s="13" t="str">
        <f t="shared" si="269"/>
        <v/>
      </c>
      <c r="BQ103" s="13" t="str">
        <f t="shared" si="270"/>
        <v/>
      </c>
      <c r="BR103" s="13" t="str">
        <f t="shared" si="271"/>
        <v/>
      </c>
      <c r="BS103" s="13" t="str">
        <f t="shared" si="272"/>
        <v/>
      </c>
      <c r="BT103" s="13" t="str">
        <f t="shared" si="273"/>
        <v/>
      </c>
      <c r="BU103" s="13" t="str">
        <f t="shared" si="274"/>
        <v/>
      </c>
      <c r="BV103" s="13" t="str">
        <f t="shared" si="275"/>
        <v/>
      </c>
      <c r="BW103" s="5" t="s">
        <v>545</v>
      </c>
      <c r="BX103" s="13" t="str">
        <f t="shared" si="276"/>
        <v/>
      </c>
      <c r="BY103" s="13" t="str">
        <f t="shared" si="277"/>
        <v/>
      </c>
      <c r="BZ103" s="13" t="str">
        <f t="shared" si="278"/>
        <v/>
      </c>
      <c r="CA103" s="13" t="str">
        <f t="shared" si="279"/>
        <v/>
      </c>
      <c r="CB103" s="13" t="str">
        <f t="shared" si="280"/>
        <v/>
      </c>
      <c r="CC103" s="13" t="str">
        <f t="shared" si="281"/>
        <v/>
      </c>
      <c r="CD103" s="13" t="str">
        <f t="shared" si="282"/>
        <v/>
      </c>
      <c r="CE103" s="13" t="str">
        <f t="shared" si="283"/>
        <v/>
      </c>
      <c r="CF103" s="13" t="str">
        <f t="shared" si="284"/>
        <v/>
      </c>
      <c r="CG103" s="13" t="str">
        <f t="shared" si="285"/>
        <v/>
      </c>
      <c r="CH103" s="13" t="str">
        <f t="shared" si="286"/>
        <v/>
      </c>
      <c r="CI103" s="13" t="str">
        <f t="shared" si="287"/>
        <v/>
      </c>
      <c r="CJ103" s="13" t="str">
        <f t="shared" si="288"/>
        <v/>
      </c>
      <c r="CK103" s="13" t="str">
        <f t="shared" si="289"/>
        <v/>
      </c>
      <c r="CL103" s="13" t="str">
        <f t="shared" si="290"/>
        <v/>
      </c>
      <c r="CM103" s="13" t="str">
        <f t="shared" si="291"/>
        <v/>
      </c>
      <c r="CN103" s="13" t="str">
        <f t="shared" si="292"/>
        <v/>
      </c>
      <c r="CO103" s="13" t="str">
        <f t="shared" si="293"/>
        <v/>
      </c>
      <c r="CP103" s="13" t="str">
        <f t="shared" si="294"/>
        <v/>
      </c>
      <c r="CQ103" s="13" t="str">
        <f t="shared" si="295"/>
        <v/>
      </c>
      <c r="CR103" s="13" t="str">
        <f t="shared" si="296"/>
        <v/>
      </c>
      <c r="CS103" s="13" t="str">
        <f t="shared" si="297"/>
        <v>Yes</v>
      </c>
      <c r="CT103" s="13" t="str">
        <f t="shared" si="298"/>
        <v/>
      </c>
      <c r="CU103" s="13" t="str">
        <f t="shared" si="299"/>
        <v>Yes</v>
      </c>
      <c r="CV103" s="13" t="str">
        <f t="shared" si="300"/>
        <v/>
      </c>
      <c r="CW103" s="13" t="str">
        <f t="shared" si="301"/>
        <v/>
      </c>
      <c r="CX103" s="13" t="str">
        <f t="shared" si="302"/>
        <v/>
      </c>
      <c r="CY103" s="13" t="str">
        <f t="shared" si="303"/>
        <v/>
      </c>
    </row>
    <row r="104" spans="1:103" ht="35.700000000000003" customHeight="1" x14ac:dyDescent="0.45">
      <c r="A104" s="4" t="s">
        <v>301</v>
      </c>
      <c r="B104" s="4" t="s">
        <v>301</v>
      </c>
      <c r="C104" s="13" t="s">
        <v>304</v>
      </c>
      <c r="D104" s="6" t="s">
        <v>305</v>
      </c>
      <c r="E104" s="21" t="s">
        <v>52</v>
      </c>
      <c r="F104" s="13"/>
      <c r="G104" s="9" t="s">
        <v>302</v>
      </c>
      <c r="H104" s="10">
        <v>1</v>
      </c>
      <c r="I104" s="13"/>
      <c r="J104" s="9" t="s">
        <v>301</v>
      </c>
      <c r="K104" s="13"/>
      <c r="L104" s="13" t="str">
        <f t="shared" si="216"/>
        <v/>
      </c>
      <c r="M104" s="13" t="str">
        <f t="shared" si="217"/>
        <v/>
      </c>
      <c r="N104" s="13" t="str">
        <f t="shared" si="218"/>
        <v/>
      </c>
      <c r="O104" s="13" t="str">
        <f t="shared" si="219"/>
        <v/>
      </c>
      <c r="P104" s="13" t="str">
        <f t="shared" si="220"/>
        <v/>
      </c>
      <c r="Q104" s="13" t="str">
        <f t="shared" si="221"/>
        <v/>
      </c>
      <c r="R104" s="13" t="str">
        <f t="shared" si="222"/>
        <v/>
      </c>
      <c r="S104" s="13" t="str">
        <f t="shared" si="223"/>
        <v/>
      </c>
      <c r="T104" s="13" t="str">
        <f t="shared" si="224"/>
        <v/>
      </c>
      <c r="U104" s="13" t="str">
        <f t="shared" si="225"/>
        <v/>
      </c>
      <c r="V104" s="13" t="str">
        <f t="shared" si="226"/>
        <v/>
      </c>
      <c r="W104" s="5"/>
      <c r="X104" s="5"/>
      <c r="Y104" s="14" t="str">
        <f t="shared" si="227"/>
        <v/>
      </c>
      <c r="Z104" s="14" t="str">
        <f t="shared" si="228"/>
        <v/>
      </c>
      <c r="AA104" s="14" t="str">
        <f t="shared" si="229"/>
        <v/>
      </c>
      <c r="AB104" s="14" t="str">
        <f t="shared" si="230"/>
        <v/>
      </c>
      <c r="AC104" s="14" t="str">
        <f t="shared" si="231"/>
        <v/>
      </c>
      <c r="AD104" s="14" t="str">
        <f t="shared" si="232"/>
        <v/>
      </c>
      <c r="AE104" s="14" t="str">
        <f t="shared" si="233"/>
        <v/>
      </c>
      <c r="AF104" s="14" t="str">
        <f t="shared" si="234"/>
        <v/>
      </c>
      <c r="AG104" s="14" t="str">
        <f t="shared" si="235"/>
        <v/>
      </c>
      <c r="AH104" s="14" t="str">
        <f t="shared" si="236"/>
        <v/>
      </c>
      <c r="AI104" s="14" t="str">
        <f t="shared" si="237"/>
        <v/>
      </c>
      <c r="AJ104" s="14" t="str">
        <f t="shared" si="238"/>
        <v/>
      </c>
      <c r="AK104" s="14" t="str">
        <f t="shared" si="239"/>
        <v/>
      </c>
      <c r="AL104" s="14" t="str">
        <f t="shared" si="240"/>
        <v/>
      </c>
      <c r="AM104" s="14" t="str">
        <f t="shared" si="241"/>
        <v/>
      </c>
      <c r="AN104" s="14" t="str">
        <f t="shared" si="242"/>
        <v/>
      </c>
      <c r="AO104" s="14" t="str">
        <f t="shared" si="243"/>
        <v/>
      </c>
      <c r="AP104" s="14" t="str">
        <f t="shared" si="244"/>
        <v/>
      </c>
      <c r="AQ104" s="14" t="str">
        <f t="shared" si="245"/>
        <v/>
      </c>
      <c r="AR104" s="14" t="str">
        <f t="shared" si="246"/>
        <v/>
      </c>
      <c r="AS104" s="14" t="str">
        <f t="shared" si="247"/>
        <v/>
      </c>
      <c r="AT104" s="14" t="str">
        <f t="shared" si="248"/>
        <v/>
      </c>
      <c r="AU104" s="14" t="str">
        <f t="shared" si="249"/>
        <v/>
      </c>
      <c r="AV104" s="14" t="str">
        <f t="shared" si="250"/>
        <v/>
      </c>
      <c r="AW104" s="14" t="str">
        <f t="shared" si="251"/>
        <v/>
      </c>
      <c r="AX104" s="14" t="str">
        <f t="shared" si="252"/>
        <v/>
      </c>
      <c r="AY104" s="14" t="str">
        <f t="shared" si="253"/>
        <v/>
      </c>
      <c r="AZ104" s="14" t="str">
        <f t="shared" si="254"/>
        <v/>
      </c>
      <c r="BA104" s="14" t="str">
        <f t="shared" si="255"/>
        <v/>
      </c>
      <c r="BB104" s="14" t="str">
        <f t="shared" si="256"/>
        <v/>
      </c>
      <c r="BC104" s="14" t="str">
        <f t="shared" si="257"/>
        <v/>
      </c>
      <c r="BD104" s="14" t="str">
        <f t="shared" si="258"/>
        <v/>
      </c>
      <c r="BE104" s="14" t="str">
        <f t="shared" si="259"/>
        <v/>
      </c>
      <c r="BF104" s="14" t="str">
        <f t="shared" si="260"/>
        <v/>
      </c>
      <c r="BG104" s="14" t="str">
        <f t="shared" si="261"/>
        <v/>
      </c>
      <c r="BH104" s="14" t="str">
        <f t="shared" si="261"/>
        <v/>
      </c>
      <c r="BI104" s="14" t="str">
        <f t="shared" si="262"/>
        <v/>
      </c>
      <c r="BJ104" s="14" t="str">
        <f t="shared" si="263"/>
        <v/>
      </c>
      <c r="BK104" s="14" t="str">
        <f t="shared" si="264"/>
        <v/>
      </c>
      <c r="BL104" s="14" t="str">
        <f t="shared" si="265"/>
        <v/>
      </c>
      <c r="BM104" s="14" t="str">
        <f t="shared" si="266"/>
        <v/>
      </c>
      <c r="BN104" s="14" t="str">
        <f t="shared" si="267"/>
        <v/>
      </c>
      <c r="BO104" s="14" t="str">
        <f t="shared" si="268"/>
        <v/>
      </c>
      <c r="BP104" s="14" t="str">
        <f t="shared" si="269"/>
        <v/>
      </c>
      <c r="BQ104" s="14" t="str">
        <f t="shared" si="270"/>
        <v/>
      </c>
      <c r="BR104" s="14" t="str">
        <f t="shared" si="271"/>
        <v/>
      </c>
      <c r="BS104" s="14" t="str">
        <f t="shared" si="272"/>
        <v/>
      </c>
      <c r="BT104" s="14" t="str">
        <f t="shared" si="273"/>
        <v/>
      </c>
      <c r="BU104" s="14" t="str">
        <f t="shared" si="274"/>
        <v/>
      </c>
      <c r="BV104" s="14" t="str">
        <f t="shared" si="275"/>
        <v/>
      </c>
      <c r="BW104" s="5" t="s">
        <v>546</v>
      </c>
      <c r="BX104" s="13" t="str">
        <f t="shared" si="276"/>
        <v/>
      </c>
      <c r="BY104" s="13" t="str">
        <f t="shared" si="277"/>
        <v/>
      </c>
      <c r="BZ104" s="13" t="str">
        <f t="shared" si="278"/>
        <v/>
      </c>
      <c r="CA104" s="13" t="str">
        <f t="shared" si="279"/>
        <v/>
      </c>
      <c r="CB104" s="13" t="str">
        <f t="shared" si="280"/>
        <v/>
      </c>
      <c r="CC104" s="13" t="str">
        <f t="shared" si="281"/>
        <v/>
      </c>
      <c r="CD104" s="13" t="str">
        <f t="shared" si="282"/>
        <v/>
      </c>
      <c r="CE104" s="13" t="str">
        <f t="shared" si="283"/>
        <v/>
      </c>
      <c r="CF104" s="13" t="str">
        <f t="shared" si="284"/>
        <v/>
      </c>
      <c r="CG104" s="13" t="str">
        <f t="shared" si="285"/>
        <v/>
      </c>
      <c r="CH104" s="13" t="str">
        <f t="shared" si="286"/>
        <v/>
      </c>
      <c r="CI104" s="13" t="str">
        <f t="shared" si="287"/>
        <v/>
      </c>
      <c r="CJ104" s="13" t="str">
        <f t="shared" si="288"/>
        <v/>
      </c>
      <c r="CK104" s="13" t="str">
        <f t="shared" si="289"/>
        <v/>
      </c>
      <c r="CL104" s="13" t="str">
        <f t="shared" si="290"/>
        <v/>
      </c>
      <c r="CM104" s="13" t="str">
        <f t="shared" si="291"/>
        <v/>
      </c>
      <c r="CN104" s="13" t="str">
        <f t="shared" si="292"/>
        <v/>
      </c>
      <c r="CO104" s="13" t="str">
        <f t="shared" si="293"/>
        <v/>
      </c>
      <c r="CP104" s="13" t="str">
        <f t="shared" si="294"/>
        <v/>
      </c>
      <c r="CQ104" s="13" t="str">
        <f t="shared" si="295"/>
        <v/>
      </c>
      <c r="CR104" s="13" t="str">
        <f t="shared" si="296"/>
        <v>Yes</v>
      </c>
      <c r="CS104" s="13" t="str">
        <f t="shared" si="297"/>
        <v/>
      </c>
      <c r="CT104" s="13" t="str">
        <f t="shared" si="298"/>
        <v/>
      </c>
      <c r="CU104" s="13" t="str">
        <f t="shared" si="299"/>
        <v/>
      </c>
      <c r="CV104" s="13" t="str">
        <f t="shared" si="300"/>
        <v>Yes</v>
      </c>
      <c r="CW104" s="13" t="str">
        <f t="shared" si="301"/>
        <v/>
      </c>
      <c r="CX104" s="13" t="str">
        <f t="shared" si="302"/>
        <v/>
      </c>
      <c r="CY104" s="13" t="str">
        <f t="shared" si="303"/>
        <v/>
      </c>
    </row>
    <row r="105" spans="1:103" ht="35.700000000000003" customHeight="1" x14ac:dyDescent="0.45">
      <c r="A105" s="4" t="s">
        <v>301</v>
      </c>
      <c r="B105" s="4" t="s">
        <v>301</v>
      </c>
      <c r="C105" s="13" t="s">
        <v>304</v>
      </c>
      <c r="D105" s="6" t="s">
        <v>305</v>
      </c>
      <c r="E105" s="21" t="s">
        <v>52</v>
      </c>
      <c r="F105" s="13"/>
      <c r="G105" s="9" t="s">
        <v>302</v>
      </c>
      <c r="H105" s="10">
        <v>1</v>
      </c>
      <c r="I105" s="13"/>
      <c r="J105" s="9" t="s">
        <v>301</v>
      </c>
      <c r="K105" s="13"/>
      <c r="L105" s="13" t="str">
        <f t="shared" si="216"/>
        <v/>
      </c>
      <c r="M105" s="13" t="str">
        <f t="shared" si="217"/>
        <v/>
      </c>
      <c r="N105" s="13" t="str">
        <f t="shared" si="218"/>
        <v/>
      </c>
      <c r="O105" s="13" t="str">
        <f t="shared" si="219"/>
        <v/>
      </c>
      <c r="P105" s="13" t="str">
        <f t="shared" si="220"/>
        <v/>
      </c>
      <c r="Q105" s="13" t="str">
        <f t="shared" si="221"/>
        <v/>
      </c>
      <c r="R105" s="13" t="str">
        <f t="shared" si="222"/>
        <v/>
      </c>
      <c r="S105" s="13" t="str">
        <f t="shared" si="223"/>
        <v/>
      </c>
      <c r="T105" s="13" t="str">
        <f t="shared" si="224"/>
        <v/>
      </c>
      <c r="U105" s="13" t="str">
        <f t="shared" si="225"/>
        <v/>
      </c>
      <c r="V105" s="13" t="str">
        <f t="shared" si="226"/>
        <v/>
      </c>
      <c r="W105" s="5"/>
      <c r="X105" s="5"/>
      <c r="Y105" s="14" t="str">
        <f t="shared" si="227"/>
        <v/>
      </c>
      <c r="Z105" s="14" t="str">
        <f t="shared" si="228"/>
        <v/>
      </c>
      <c r="AA105" s="14" t="str">
        <f t="shared" si="229"/>
        <v/>
      </c>
      <c r="AB105" s="14" t="str">
        <f t="shared" si="230"/>
        <v/>
      </c>
      <c r="AC105" s="14" t="str">
        <f t="shared" si="231"/>
        <v/>
      </c>
      <c r="AD105" s="14" t="str">
        <f t="shared" si="232"/>
        <v/>
      </c>
      <c r="AE105" s="14" t="str">
        <f t="shared" si="233"/>
        <v/>
      </c>
      <c r="AF105" s="14" t="str">
        <f t="shared" si="234"/>
        <v/>
      </c>
      <c r="AG105" s="14" t="str">
        <f t="shared" si="235"/>
        <v/>
      </c>
      <c r="AH105" s="14" t="str">
        <f t="shared" si="236"/>
        <v/>
      </c>
      <c r="AI105" s="14" t="str">
        <f t="shared" si="237"/>
        <v/>
      </c>
      <c r="AJ105" s="14" t="str">
        <f t="shared" si="238"/>
        <v/>
      </c>
      <c r="AK105" s="14" t="str">
        <f t="shared" si="239"/>
        <v/>
      </c>
      <c r="AL105" s="14" t="str">
        <f t="shared" si="240"/>
        <v/>
      </c>
      <c r="AM105" s="14" t="str">
        <f t="shared" si="241"/>
        <v/>
      </c>
      <c r="AN105" s="14" t="str">
        <f t="shared" si="242"/>
        <v/>
      </c>
      <c r="AO105" s="14" t="str">
        <f t="shared" si="243"/>
        <v/>
      </c>
      <c r="AP105" s="14" t="str">
        <f t="shared" si="244"/>
        <v/>
      </c>
      <c r="AQ105" s="14" t="str">
        <f t="shared" si="245"/>
        <v/>
      </c>
      <c r="AR105" s="14" t="str">
        <f t="shared" si="246"/>
        <v/>
      </c>
      <c r="AS105" s="14" t="str">
        <f t="shared" si="247"/>
        <v/>
      </c>
      <c r="AT105" s="14" t="str">
        <f t="shared" si="248"/>
        <v/>
      </c>
      <c r="AU105" s="14" t="str">
        <f t="shared" si="249"/>
        <v/>
      </c>
      <c r="AV105" s="14" t="str">
        <f t="shared" si="250"/>
        <v/>
      </c>
      <c r="AW105" s="14" t="str">
        <f t="shared" si="251"/>
        <v/>
      </c>
      <c r="AX105" s="14" t="str">
        <f t="shared" si="252"/>
        <v/>
      </c>
      <c r="AY105" s="14" t="str">
        <f t="shared" si="253"/>
        <v/>
      </c>
      <c r="AZ105" s="14" t="str">
        <f t="shared" si="254"/>
        <v/>
      </c>
      <c r="BA105" s="14" t="str">
        <f t="shared" si="255"/>
        <v/>
      </c>
      <c r="BB105" s="14" t="str">
        <f t="shared" si="256"/>
        <v/>
      </c>
      <c r="BC105" s="14" t="str">
        <f t="shared" si="257"/>
        <v/>
      </c>
      <c r="BD105" s="14" t="str">
        <f t="shared" si="258"/>
        <v/>
      </c>
      <c r="BE105" s="14" t="str">
        <f t="shared" si="259"/>
        <v/>
      </c>
      <c r="BF105" s="14" t="str">
        <f t="shared" si="260"/>
        <v/>
      </c>
      <c r="BG105" s="14" t="str">
        <f t="shared" si="261"/>
        <v/>
      </c>
      <c r="BH105" s="14" t="str">
        <f t="shared" si="261"/>
        <v/>
      </c>
      <c r="BI105" s="14" t="str">
        <f t="shared" si="262"/>
        <v/>
      </c>
      <c r="BJ105" s="14" t="str">
        <f t="shared" si="263"/>
        <v/>
      </c>
      <c r="BK105" s="14" t="str">
        <f t="shared" si="264"/>
        <v/>
      </c>
      <c r="BL105" s="14" t="str">
        <f t="shared" si="265"/>
        <v/>
      </c>
      <c r="BM105" s="14" t="str">
        <f t="shared" si="266"/>
        <v/>
      </c>
      <c r="BN105" s="14" t="str">
        <f t="shared" si="267"/>
        <v/>
      </c>
      <c r="BO105" s="14" t="str">
        <f t="shared" si="268"/>
        <v/>
      </c>
      <c r="BP105" s="14" t="str">
        <f t="shared" si="269"/>
        <v/>
      </c>
      <c r="BQ105" s="14" t="str">
        <f t="shared" si="270"/>
        <v/>
      </c>
      <c r="BR105" s="14" t="str">
        <f t="shared" si="271"/>
        <v/>
      </c>
      <c r="BS105" s="14" t="str">
        <f t="shared" si="272"/>
        <v/>
      </c>
      <c r="BT105" s="14" t="str">
        <f t="shared" si="273"/>
        <v/>
      </c>
      <c r="BU105" s="14" t="str">
        <f t="shared" si="274"/>
        <v/>
      </c>
      <c r="BV105" s="14" t="str">
        <f t="shared" si="275"/>
        <v/>
      </c>
      <c r="BW105" s="5" t="s">
        <v>547</v>
      </c>
      <c r="BX105" s="13" t="str">
        <f t="shared" si="276"/>
        <v/>
      </c>
      <c r="BY105" s="13" t="str">
        <f t="shared" si="277"/>
        <v/>
      </c>
      <c r="BZ105" s="13" t="str">
        <f t="shared" si="278"/>
        <v/>
      </c>
      <c r="CA105" s="13" t="str">
        <f t="shared" si="279"/>
        <v/>
      </c>
      <c r="CB105" s="13" t="str">
        <f t="shared" si="280"/>
        <v/>
      </c>
      <c r="CC105" s="13" t="str">
        <f t="shared" si="281"/>
        <v/>
      </c>
      <c r="CD105" s="13" t="str">
        <f t="shared" si="282"/>
        <v/>
      </c>
      <c r="CE105" s="13" t="str">
        <f t="shared" si="283"/>
        <v/>
      </c>
      <c r="CF105" s="13" t="str">
        <f t="shared" si="284"/>
        <v/>
      </c>
      <c r="CG105" s="13" t="str">
        <f t="shared" si="285"/>
        <v/>
      </c>
      <c r="CH105" s="13" t="str">
        <f t="shared" si="286"/>
        <v/>
      </c>
      <c r="CI105" s="13" t="str">
        <f t="shared" si="287"/>
        <v/>
      </c>
      <c r="CJ105" s="13" t="str">
        <f t="shared" si="288"/>
        <v/>
      </c>
      <c r="CK105" s="13" t="str">
        <f t="shared" si="289"/>
        <v/>
      </c>
      <c r="CL105" s="13" t="str">
        <f t="shared" si="290"/>
        <v/>
      </c>
      <c r="CM105" s="13" t="str">
        <f t="shared" si="291"/>
        <v/>
      </c>
      <c r="CN105" s="13" t="str">
        <f t="shared" si="292"/>
        <v/>
      </c>
      <c r="CO105" s="13" t="str">
        <f t="shared" si="293"/>
        <v/>
      </c>
      <c r="CP105" s="13" t="str">
        <f t="shared" si="294"/>
        <v/>
      </c>
      <c r="CQ105" s="13" t="str">
        <f t="shared" si="295"/>
        <v/>
      </c>
      <c r="CR105" s="13" t="str">
        <f t="shared" si="296"/>
        <v/>
      </c>
      <c r="CS105" s="13" t="str">
        <f t="shared" si="297"/>
        <v>Yes</v>
      </c>
      <c r="CT105" s="13" t="str">
        <f t="shared" si="298"/>
        <v/>
      </c>
      <c r="CU105" s="13" t="str">
        <f t="shared" si="299"/>
        <v/>
      </c>
      <c r="CV105" s="13" t="str">
        <f t="shared" si="300"/>
        <v>Yes</v>
      </c>
      <c r="CW105" s="13" t="str">
        <f t="shared" si="301"/>
        <v/>
      </c>
      <c r="CX105" s="13" t="str">
        <f t="shared" si="302"/>
        <v/>
      </c>
      <c r="CY105" s="13" t="str">
        <f t="shared" si="303"/>
        <v/>
      </c>
    </row>
    <row r="106" spans="1:103" ht="35.700000000000003" customHeight="1" x14ac:dyDescent="0.45">
      <c r="A106" s="4" t="s">
        <v>301</v>
      </c>
      <c r="B106" s="4" t="s">
        <v>301</v>
      </c>
      <c r="C106" s="13" t="s">
        <v>304</v>
      </c>
      <c r="D106" s="6" t="s">
        <v>305</v>
      </c>
      <c r="E106" s="21" t="s">
        <v>52</v>
      </c>
      <c r="F106" s="13"/>
      <c r="G106" s="9" t="s">
        <v>302</v>
      </c>
      <c r="H106" s="10">
        <v>1</v>
      </c>
      <c r="I106" s="13"/>
      <c r="J106" s="9" t="s">
        <v>301</v>
      </c>
      <c r="K106" s="13"/>
      <c r="L106" s="13" t="str">
        <f t="shared" si="216"/>
        <v/>
      </c>
      <c r="M106" s="13" t="str">
        <f t="shared" si="217"/>
        <v/>
      </c>
      <c r="N106" s="13" t="str">
        <f t="shared" si="218"/>
        <v/>
      </c>
      <c r="O106" s="13" t="str">
        <f t="shared" si="219"/>
        <v/>
      </c>
      <c r="P106" s="13" t="str">
        <f t="shared" si="220"/>
        <v/>
      </c>
      <c r="Q106" s="13" t="str">
        <f t="shared" si="221"/>
        <v/>
      </c>
      <c r="R106" s="13" t="str">
        <f t="shared" si="222"/>
        <v/>
      </c>
      <c r="S106" s="13" t="str">
        <f t="shared" si="223"/>
        <v/>
      </c>
      <c r="T106" s="13" t="str">
        <f t="shared" si="224"/>
        <v/>
      </c>
      <c r="U106" s="13" t="str">
        <f t="shared" si="225"/>
        <v/>
      </c>
      <c r="V106" s="13" t="str">
        <f t="shared" si="226"/>
        <v/>
      </c>
      <c r="W106" s="5"/>
      <c r="X106" s="5"/>
      <c r="Y106" s="14" t="str">
        <f t="shared" si="227"/>
        <v/>
      </c>
      <c r="Z106" s="14" t="str">
        <f t="shared" si="228"/>
        <v/>
      </c>
      <c r="AA106" s="14" t="str">
        <f t="shared" si="229"/>
        <v/>
      </c>
      <c r="AB106" s="14" t="str">
        <f t="shared" si="230"/>
        <v/>
      </c>
      <c r="AC106" s="14" t="str">
        <f t="shared" si="231"/>
        <v/>
      </c>
      <c r="AD106" s="14" t="str">
        <f t="shared" si="232"/>
        <v/>
      </c>
      <c r="AE106" s="14" t="str">
        <f t="shared" si="233"/>
        <v/>
      </c>
      <c r="AF106" s="14" t="str">
        <f t="shared" si="234"/>
        <v/>
      </c>
      <c r="AG106" s="14" t="str">
        <f t="shared" si="235"/>
        <v/>
      </c>
      <c r="AH106" s="14" t="str">
        <f t="shared" si="236"/>
        <v/>
      </c>
      <c r="AI106" s="14" t="str">
        <f t="shared" si="237"/>
        <v/>
      </c>
      <c r="AJ106" s="14" t="str">
        <f t="shared" si="238"/>
        <v/>
      </c>
      <c r="AK106" s="14" t="str">
        <f t="shared" si="239"/>
        <v/>
      </c>
      <c r="AL106" s="14" t="str">
        <f t="shared" si="240"/>
        <v/>
      </c>
      <c r="AM106" s="14" t="str">
        <f t="shared" si="241"/>
        <v/>
      </c>
      <c r="AN106" s="14" t="str">
        <f t="shared" si="242"/>
        <v/>
      </c>
      <c r="AO106" s="14" t="str">
        <f t="shared" si="243"/>
        <v/>
      </c>
      <c r="AP106" s="14" t="str">
        <f t="shared" si="244"/>
        <v/>
      </c>
      <c r="AQ106" s="14" t="str">
        <f t="shared" si="245"/>
        <v/>
      </c>
      <c r="AR106" s="14" t="str">
        <f t="shared" si="246"/>
        <v/>
      </c>
      <c r="AS106" s="14" t="str">
        <f t="shared" si="247"/>
        <v/>
      </c>
      <c r="AT106" s="14" t="str">
        <f t="shared" si="248"/>
        <v/>
      </c>
      <c r="AU106" s="14" t="str">
        <f t="shared" si="249"/>
        <v/>
      </c>
      <c r="AV106" s="14" t="str">
        <f t="shared" si="250"/>
        <v/>
      </c>
      <c r="AW106" s="14" t="str">
        <f t="shared" si="251"/>
        <v/>
      </c>
      <c r="AX106" s="14" t="str">
        <f t="shared" si="252"/>
        <v/>
      </c>
      <c r="AY106" s="14" t="str">
        <f t="shared" si="253"/>
        <v/>
      </c>
      <c r="AZ106" s="14" t="str">
        <f t="shared" si="254"/>
        <v/>
      </c>
      <c r="BA106" s="14" t="str">
        <f t="shared" si="255"/>
        <v/>
      </c>
      <c r="BB106" s="14" t="str">
        <f t="shared" si="256"/>
        <v/>
      </c>
      <c r="BC106" s="14" t="str">
        <f t="shared" si="257"/>
        <v/>
      </c>
      <c r="BD106" s="14" t="str">
        <f t="shared" si="258"/>
        <v/>
      </c>
      <c r="BE106" s="14" t="str">
        <f t="shared" si="259"/>
        <v/>
      </c>
      <c r="BF106" s="14" t="str">
        <f t="shared" si="260"/>
        <v/>
      </c>
      <c r="BG106" s="14" t="str">
        <f t="shared" si="261"/>
        <v/>
      </c>
      <c r="BH106" s="14" t="str">
        <f t="shared" si="261"/>
        <v/>
      </c>
      <c r="BI106" s="14" t="str">
        <f t="shared" si="262"/>
        <v/>
      </c>
      <c r="BJ106" s="14" t="str">
        <f t="shared" si="263"/>
        <v/>
      </c>
      <c r="BK106" s="14" t="str">
        <f t="shared" si="264"/>
        <v/>
      </c>
      <c r="BL106" s="14" t="str">
        <f t="shared" si="265"/>
        <v/>
      </c>
      <c r="BM106" s="14" t="str">
        <f t="shared" si="266"/>
        <v/>
      </c>
      <c r="BN106" s="14" t="str">
        <f t="shared" si="267"/>
        <v/>
      </c>
      <c r="BO106" s="14" t="str">
        <f t="shared" si="268"/>
        <v/>
      </c>
      <c r="BP106" s="14" t="str">
        <f t="shared" si="269"/>
        <v/>
      </c>
      <c r="BQ106" s="14" t="str">
        <f t="shared" si="270"/>
        <v/>
      </c>
      <c r="BR106" s="14" t="str">
        <f t="shared" si="271"/>
        <v/>
      </c>
      <c r="BS106" s="14" t="str">
        <f t="shared" si="272"/>
        <v/>
      </c>
      <c r="BT106" s="14" t="str">
        <f t="shared" si="273"/>
        <v/>
      </c>
      <c r="BU106" s="14" t="str">
        <f t="shared" si="274"/>
        <v/>
      </c>
      <c r="BV106" s="14" t="str">
        <f t="shared" si="275"/>
        <v/>
      </c>
      <c r="BW106" s="5" t="s">
        <v>548</v>
      </c>
      <c r="BX106" s="13" t="str">
        <f t="shared" si="276"/>
        <v/>
      </c>
      <c r="BY106" s="13" t="str">
        <f t="shared" si="277"/>
        <v/>
      </c>
      <c r="BZ106" s="13" t="str">
        <f t="shared" si="278"/>
        <v/>
      </c>
      <c r="CA106" s="13" t="str">
        <f t="shared" si="279"/>
        <v/>
      </c>
      <c r="CB106" s="13" t="str">
        <f t="shared" si="280"/>
        <v/>
      </c>
      <c r="CC106" s="13" t="str">
        <f t="shared" si="281"/>
        <v/>
      </c>
      <c r="CD106" s="13" t="str">
        <f t="shared" si="282"/>
        <v/>
      </c>
      <c r="CE106" s="13" t="str">
        <f t="shared" si="283"/>
        <v/>
      </c>
      <c r="CF106" s="13" t="str">
        <f t="shared" si="284"/>
        <v/>
      </c>
      <c r="CG106" s="13" t="str">
        <f t="shared" si="285"/>
        <v/>
      </c>
      <c r="CH106" s="13" t="str">
        <f t="shared" si="286"/>
        <v/>
      </c>
      <c r="CI106" s="13" t="str">
        <f t="shared" si="287"/>
        <v/>
      </c>
      <c r="CJ106" s="13" t="str">
        <f t="shared" si="288"/>
        <v/>
      </c>
      <c r="CK106" s="13" t="str">
        <f t="shared" si="289"/>
        <v/>
      </c>
      <c r="CL106" s="13" t="str">
        <f t="shared" si="290"/>
        <v/>
      </c>
      <c r="CM106" s="13" t="str">
        <f t="shared" si="291"/>
        <v/>
      </c>
      <c r="CN106" s="13" t="str">
        <f t="shared" si="292"/>
        <v/>
      </c>
      <c r="CO106" s="13" t="str">
        <f t="shared" si="293"/>
        <v/>
      </c>
      <c r="CP106" s="13" t="str">
        <f t="shared" si="294"/>
        <v/>
      </c>
      <c r="CQ106" s="13" t="str">
        <f t="shared" si="295"/>
        <v/>
      </c>
      <c r="CR106" s="13" t="str">
        <f t="shared" si="296"/>
        <v>Yes</v>
      </c>
      <c r="CS106" s="13" t="str">
        <f t="shared" si="297"/>
        <v/>
      </c>
      <c r="CT106" s="13" t="str">
        <f t="shared" si="298"/>
        <v/>
      </c>
      <c r="CU106" s="13" t="str">
        <f t="shared" si="299"/>
        <v/>
      </c>
      <c r="CV106" s="13" t="str">
        <f t="shared" si="300"/>
        <v/>
      </c>
      <c r="CW106" s="13" t="str">
        <f t="shared" si="301"/>
        <v/>
      </c>
      <c r="CX106" s="13" t="str">
        <f t="shared" si="302"/>
        <v/>
      </c>
      <c r="CY106" s="13" t="str">
        <f t="shared" si="303"/>
        <v>Yes</v>
      </c>
    </row>
    <row r="107" spans="1:103" ht="35.700000000000003" customHeight="1" x14ac:dyDescent="0.45">
      <c r="A107" s="4" t="s">
        <v>301</v>
      </c>
      <c r="B107" s="4" t="s">
        <v>301</v>
      </c>
      <c r="C107" s="13" t="s">
        <v>304</v>
      </c>
      <c r="D107" s="6" t="s">
        <v>305</v>
      </c>
      <c r="E107" s="21" t="s">
        <v>52</v>
      </c>
      <c r="F107" s="13"/>
      <c r="G107" s="9" t="s">
        <v>302</v>
      </c>
      <c r="H107" s="10">
        <v>1</v>
      </c>
      <c r="I107" s="13"/>
      <c r="J107" s="9" t="s">
        <v>301</v>
      </c>
      <c r="K107" s="13"/>
      <c r="L107" s="13" t="str">
        <f t="shared" si="216"/>
        <v/>
      </c>
      <c r="M107" s="13" t="str">
        <f t="shared" si="217"/>
        <v/>
      </c>
      <c r="N107" s="13" t="str">
        <f t="shared" si="218"/>
        <v/>
      </c>
      <c r="O107" s="13" t="str">
        <f t="shared" si="219"/>
        <v/>
      </c>
      <c r="P107" s="13" t="str">
        <f t="shared" si="220"/>
        <v/>
      </c>
      <c r="Q107" s="13" t="str">
        <f t="shared" si="221"/>
        <v/>
      </c>
      <c r="R107" s="13" t="str">
        <f t="shared" si="222"/>
        <v/>
      </c>
      <c r="S107" s="13" t="str">
        <f t="shared" si="223"/>
        <v/>
      </c>
      <c r="T107" s="13" t="str">
        <f t="shared" si="224"/>
        <v/>
      </c>
      <c r="U107" s="13" t="str">
        <f t="shared" si="225"/>
        <v/>
      </c>
      <c r="V107" s="13" t="str">
        <f t="shared" si="226"/>
        <v/>
      </c>
      <c r="W107" s="5"/>
      <c r="X107" s="5"/>
      <c r="Y107" s="14" t="str">
        <f t="shared" si="227"/>
        <v/>
      </c>
      <c r="Z107" s="14" t="str">
        <f t="shared" si="228"/>
        <v/>
      </c>
      <c r="AA107" s="14" t="str">
        <f t="shared" si="229"/>
        <v/>
      </c>
      <c r="AB107" s="14" t="str">
        <f t="shared" si="230"/>
        <v/>
      </c>
      <c r="AC107" s="14" t="str">
        <f t="shared" si="231"/>
        <v/>
      </c>
      <c r="AD107" s="14" t="str">
        <f t="shared" si="232"/>
        <v/>
      </c>
      <c r="AE107" s="14" t="str">
        <f t="shared" si="233"/>
        <v/>
      </c>
      <c r="AF107" s="14" t="str">
        <f t="shared" si="234"/>
        <v/>
      </c>
      <c r="AG107" s="14" t="str">
        <f t="shared" si="235"/>
        <v/>
      </c>
      <c r="AH107" s="14" t="str">
        <f t="shared" si="236"/>
        <v/>
      </c>
      <c r="AI107" s="14" t="str">
        <f t="shared" si="237"/>
        <v/>
      </c>
      <c r="AJ107" s="14" t="str">
        <f t="shared" si="238"/>
        <v/>
      </c>
      <c r="AK107" s="14" t="str">
        <f t="shared" si="239"/>
        <v/>
      </c>
      <c r="AL107" s="14" t="str">
        <f t="shared" si="240"/>
        <v/>
      </c>
      <c r="AM107" s="14" t="str">
        <f t="shared" si="241"/>
        <v/>
      </c>
      <c r="AN107" s="14" t="str">
        <f t="shared" si="242"/>
        <v/>
      </c>
      <c r="AO107" s="14" t="str">
        <f t="shared" si="243"/>
        <v/>
      </c>
      <c r="AP107" s="14" t="str">
        <f t="shared" si="244"/>
        <v/>
      </c>
      <c r="AQ107" s="14" t="str">
        <f t="shared" si="245"/>
        <v/>
      </c>
      <c r="AR107" s="14" t="str">
        <f t="shared" si="246"/>
        <v/>
      </c>
      <c r="AS107" s="14" t="str">
        <f t="shared" si="247"/>
        <v/>
      </c>
      <c r="AT107" s="14" t="str">
        <f t="shared" si="248"/>
        <v/>
      </c>
      <c r="AU107" s="14" t="str">
        <f t="shared" si="249"/>
        <v/>
      </c>
      <c r="AV107" s="14" t="str">
        <f t="shared" si="250"/>
        <v/>
      </c>
      <c r="AW107" s="14" t="str">
        <f t="shared" si="251"/>
        <v/>
      </c>
      <c r="AX107" s="14" t="str">
        <f t="shared" si="252"/>
        <v/>
      </c>
      <c r="AY107" s="14" t="str">
        <f t="shared" si="253"/>
        <v/>
      </c>
      <c r="AZ107" s="14" t="str">
        <f t="shared" si="254"/>
        <v/>
      </c>
      <c r="BA107" s="14" t="str">
        <f t="shared" si="255"/>
        <v/>
      </c>
      <c r="BB107" s="14" t="str">
        <f t="shared" si="256"/>
        <v/>
      </c>
      <c r="BC107" s="14" t="str">
        <f t="shared" si="257"/>
        <v/>
      </c>
      <c r="BD107" s="14" t="str">
        <f t="shared" si="258"/>
        <v/>
      </c>
      <c r="BE107" s="14" t="str">
        <f t="shared" si="259"/>
        <v/>
      </c>
      <c r="BF107" s="14" t="str">
        <f t="shared" si="260"/>
        <v/>
      </c>
      <c r="BG107" s="14" t="str">
        <f t="shared" si="261"/>
        <v/>
      </c>
      <c r="BH107" s="14" t="str">
        <f t="shared" si="261"/>
        <v/>
      </c>
      <c r="BI107" s="14" t="str">
        <f t="shared" si="262"/>
        <v/>
      </c>
      <c r="BJ107" s="14" t="str">
        <f t="shared" si="263"/>
        <v/>
      </c>
      <c r="BK107" s="14" t="str">
        <f t="shared" si="264"/>
        <v/>
      </c>
      <c r="BL107" s="14" t="str">
        <f t="shared" si="265"/>
        <v/>
      </c>
      <c r="BM107" s="14" t="str">
        <f t="shared" si="266"/>
        <v/>
      </c>
      <c r="BN107" s="14" t="str">
        <f t="shared" si="267"/>
        <v/>
      </c>
      <c r="BO107" s="14" t="str">
        <f t="shared" si="268"/>
        <v/>
      </c>
      <c r="BP107" s="14" t="str">
        <f t="shared" si="269"/>
        <v/>
      </c>
      <c r="BQ107" s="14" t="str">
        <f t="shared" si="270"/>
        <v/>
      </c>
      <c r="BR107" s="14" t="str">
        <f t="shared" si="271"/>
        <v/>
      </c>
      <c r="BS107" s="14" t="str">
        <f t="shared" si="272"/>
        <v/>
      </c>
      <c r="BT107" s="14" t="str">
        <f t="shared" si="273"/>
        <v/>
      </c>
      <c r="BU107" s="14" t="str">
        <f t="shared" si="274"/>
        <v/>
      </c>
      <c r="BV107" s="14" t="str">
        <f t="shared" si="275"/>
        <v/>
      </c>
      <c r="BW107" s="5" t="s">
        <v>549</v>
      </c>
      <c r="BX107" s="13" t="str">
        <f t="shared" si="276"/>
        <v/>
      </c>
      <c r="BY107" s="13" t="str">
        <f t="shared" si="277"/>
        <v/>
      </c>
      <c r="BZ107" s="13" t="str">
        <f t="shared" si="278"/>
        <v/>
      </c>
      <c r="CA107" s="13" t="str">
        <f t="shared" si="279"/>
        <v/>
      </c>
      <c r="CB107" s="13" t="str">
        <f t="shared" si="280"/>
        <v/>
      </c>
      <c r="CC107" s="13" t="str">
        <f t="shared" si="281"/>
        <v/>
      </c>
      <c r="CD107" s="13" t="str">
        <f t="shared" si="282"/>
        <v/>
      </c>
      <c r="CE107" s="13" t="str">
        <f t="shared" si="283"/>
        <v/>
      </c>
      <c r="CF107" s="13" t="str">
        <f t="shared" si="284"/>
        <v/>
      </c>
      <c r="CG107" s="13" t="str">
        <f t="shared" si="285"/>
        <v/>
      </c>
      <c r="CH107" s="13" t="str">
        <f t="shared" si="286"/>
        <v/>
      </c>
      <c r="CI107" s="13" t="str">
        <f t="shared" si="287"/>
        <v/>
      </c>
      <c r="CJ107" s="13" t="str">
        <f t="shared" si="288"/>
        <v/>
      </c>
      <c r="CK107" s="13" t="str">
        <f t="shared" si="289"/>
        <v/>
      </c>
      <c r="CL107" s="13" t="str">
        <f t="shared" si="290"/>
        <v/>
      </c>
      <c r="CM107" s="13" t="str">
        <f t="shared" si="291"/>
        <v/>
      </c>
      <c r="CN107" s="13" t="str">
        <f t="shared" si="292"/>
        <v/>
      </c>
      <c r="CO107" s="13" t="str">
        <f t="shared" si="293"/>
        <v/>
      </c>
      <c r="CP107" s="13" t="str">
        <f t="shared" si="294"/>
        <v/>
      </c>
      <c r="CQ107" s="13" t="str">
        <f t="shared" si="295"/>
        <v/>
      </c>
      <c r="CR107" s="13" t="str">
        <f t="shared" si="296"/>
        <v/>
      </c>
      <c r="CS107" s="13" t="str">
        <f t="shared" si="297"/>
        <v>Yes</v>
      </c>
      <c r="CT107" s="13" t="str">
        <f t="shared" si="298"/>
        <v/>
      </c>
      <c r="CU107" s="13" t="str">
        <f t="shared" si="299"/>
        <v/>
      </c>
      <c r="CV107" s="13" t="str">
        <f t="shared" si="300"/>
        <v/>
      </c>
      <c r="CW107" s="13" t="str">
        <f t="shared" si="301"/>
        <v/>
      </c>
      <c r="CX107" s="13" t="str">
        <f t="shared" si="302"/>
        <v/>
      </c>
      <c r="CY107" s="13" t="str">
        <f t="shared" si="303"/>
        <v>Yes</v>
      </c>
    </row>
    <row r="108" spans="1:103" ht="35.700000000000003" customHeight="1" x14ac:dyDescent="0.45">
      <c r="A108" s="4" t="s">
        <v>561</v>
      </c>
      <c r="B108" s="4" t="s">
        <v>44</v>
      </c>
      <c r="C108" s="13" t="s">
        <v>304</v>
      </c>
      <c r="D108" s="20" t="s">
        <v>551</v>
      </c>
      <c r="E108" s="21" t="s">
        <v>43</v>
      </c>
      <c r="F108" s="5"/>
      <c r="G108" s="9" t="s">
        <v>307</v>
      </c>
      <c r="H108" s="10">
        <v>1</v>
      </c>
      <c r="I108" s="13"/>
      <c r="J108" s="9" t="s">
        <v>301</v>
      </c>
      <c r="K108" s="13"/>
      <c r="L108" s="13" t="str">
        <f t="shared" si="216"/>
        <v/>
      </c>
      <c r="M108" s="13" t="str">
        <f t="shared" si="217"/>
        <v/>
      </c>
      <c r="N108" s="13" t="str">
        <f t="shared" si="218"/>
        <v/>
      </c>
      <c r="O108" s="13" t="str">
        <f t="shared" si="219"/>
        <v/>
      </c>
      <c r="P108" s="13" t="str">
        <f t="shared" si="220"/>
        <v/>
      </c>
      <c r="Q108" s="13" t="str">
        <f t="shared" si="221"/>
        <v/>
      </c>
      <c r="R108" s="13" t="str">
        <f t="shared" si="222"/>
        <v/>
      </c>
      <c r="S108" s="13" t="str">
        <f t="shared" si="223"/>
        <v/>
      </c>
      <c r="T108" s="13" t="str">
        <f t="shared" si="224"/>
        <v/>
      </c>
      <c r="U108" s="13" t="str">
        <f t="shared" si="225"/>
        <v/>
      </c>
      <c r="V108" s="13" t="str">
        <f t="shared" si="226"/>
        <v/>
      </c>
      <c r="W108" s="5"/>
      <c r="X108" s="5"/>
      <c r="Y108" s="14" t="str">
        <f t="shared" si="227"/>
        <v/>
      </c>
      <c r="Z108" s="14" t="str">
        <f t="shared" si="228"/>
        <v/>
      </c>
      <c r="AA108" s="14" t="str">
        <f t="shared" si="229"/>
        <v/>
      </c>
      <c r="AB108" s="14" t="str">
        <f t="shared" si="230"/>
        <v/>
      </c>
      <c r="AC108" s="14" t="str">
        <f t="shared" si="231"/>
        <v/>
      </c>
      <c r="AD108" s="14" t="str">
        <f t="shared" si="232"/>
        <v/>
      </c>
      <c r="AE108" s="14" t="str">
        <f t="shared" si="233"/>
        <v/>
      </c>
      <c r="AF108" s="14" t="str">
        <f t="shared" si="234"/>
        <v/>
      </c>
      <c r="AG108" s="14" t="str">
        <f t="shared" si="235"/>
        <v/>
      </c>
      <c r="AH108" s="14" t="str">
        <f t="shared" si="236"/>
        <v/>
      </c>
      <c r="AI108" s="14" t="str">
        <f t="shared" si="237"/>
        <v/>
      </c>
      <c r="AJ108" s="14" t="str">
        <f t="shared" si="238"/>
        <v/>
      </c>
      <c r="AK108" s="14" t="str">
        <f t="shared" si="239"/>
        <v/>
      </c>
      <c r="AL108" s="14" t="str">
        <f t="shared" si="240"/>
        <v/>
      </c>
      <c r="AM108" s="14" t="str">
        <f t="shared" si="241"/>
        <v/>
      </c>
      <c r="AN108" s="14" t="str">
        <f t="shared" si="242"/>
        <v/>
      </c>
      <c r="AO108" s="14" t="str">
        <f t="shared" si="243"/>
        <v/>
      </c>
      <c r="AP108" s="14" t="str">
        <f t="shared" si="244"/>
        <v/>
      </c>
      <c r="AQ108" s="14" t="str">
        <f t="shared" si="245"/>
        <v/>
      </c>
      <c r="AR108" s="14" t="str">
        <f t="shared" si="246"/>
        <v/>
      </c>
      <c r="AS108" s="14" t="str">
        <f t="shared" si="247"/>
        <v/>
      </c>
      <c r="AT108" s="14" t="str">
        <f t="shared" si="248"/>
        <v/>
      </c>
      <c r="AU108" s="14" t="str">
        <f t="shared" si="249"/>
        <v/>
      </c>
      <c r="AV108" s="14" t="str">
        <f t="shared" si="250"/>
        <v/>
      </c>
      <c r="AW108" s="14" t="str">
        <f t="shared" si="251"/>
        <v/>
      </c>
      <c r="AX108" s="14" t="str">
        <f t="shared" si="252"/>
        <v/>
      </c>
      <c r="AY108" s="14" t="str">
        <f t="shared" si="253"/>
        <v/>
      </c>
      <c r="AZ108" s="14" t="str">
        <f t="shared" si="254"/>
        <v/>
      </c>
      <c r="BA108" s="14" t="str">
        <f t="shared" si="255"/>
        <v/>
      </c>
      <c r="BB108" s="14" t="str">
        <f t="shared" si="256"/>
        <v/>
      </c>
      <c r="BC108" s="14" t="str">
        <f t="shared" si="257"/>
        <v/>
      </c>
      <c r="BD108" s="14" t="str">
        <f t="shared" si="258"/>
        <v/>
      </c>
      <c r="BE108" s="14" t="str">
        <f t="shared" si="259"/>
        <v/>
      </c>
      <c r="BF108" s="14" t="str">
        <f t="shared" si="260"/>
        <v/>
      </c>
      <c r="BG108" s="14" t="str">
        <f t="shared" si="261"/>
        <v/>
      </c>
      <c r="BH108" s="14" t="str">
        <f t="shared" si="261"/>
        <v/>
      </c>
      <c r="BI108" s="14" t="str">
        <f t="shared" si="262"/>
        <v/>
      </c>
      <c r="BJ108" s="14" t="str">
        <f t="shared" si="263"/>
        <v/>
      </c>
      <c r="BK108" s="14" t="str">
        <f t="shared" si="264"/>
        <v/>
      </c>
      <c r="BL108" s="14" t="str">
        <f t="shared" si="265"/>
        <v/>
      </c>
      <c r="BM108" s="14" t="str">
        <f t="shared" si="266"/>
        <v/>
      </c>
      <c r="BN108" s="14" t="str">
        <f t="shared" si="267"/>
        <v/>
      </c>
      <c r="BO108" s="14" t="str">
        <f t="shared" si="268"/>
        <v/>
      </c>
      <c r="BP108" s="14" t="str">
        <f t="shared" si="269"/>
        <v/>
      </c>
      <c r="BQ108" s="14" t="str">
        <f t="shared" si="270"/>
        <v/>
      </c>
      <c r="BR108" s="14" t="str">
        <f t="shared" si="271"/>
        <v/>
      </c>
      <c r="BS108" s="14" t="str">
        <f t="shared" si="272"/>
        <v/>
      </c>
      <c r="BT108" s="14" t="str">
        <f t="shared" si="273"/>
        <v/>
      </c>
      <c r="BU108" s="14" t="str">
        <f t="shared" si="274"/>
        <v/>
      </c>
      <c r="BV108" s="14" t="str">
        <f t="shared" si="275"/>
        <v/>
      </c>
      <c r="BW108" s="5" t="s">
        <v>550</v>
      </c>
      <c r="BX108" s="13" t="str">
        <f t="shared" si="276"/>
        <v/>
      </c>
      <c r="BY108" s="13" t="str">
        <f t="shared" si="277"/>
        <v/>
      </c>
      <c r="BZ108" s="13" t="str">
        <f t="shared" si="278"/>
        <v/>
      </c>
      <c r="CA108" s="13" t="str">
        <f t="shared" si="279"/>
        <v/>
      </c>
      <c r="CB108" s="13" t="str">
        <f t="shared" si="280"/>
        <v/>
      </c>
      <c r="CC108" s="13" t="str">
        <f t="shared" si="281"/>
        <v/>
      </c>
      <c r="CD108" s="13" t="str">
        <f t="shared" si="282"/>
        <v/>
      </c>
      <c r="CE108" s="13" t="str">
        <f t="shared" si="283"/>
        <v/>
      </c>
      <c r="CF108" s="13" t="str">
        <f t="shared" si="284"/>
        <v/>
      </c>
      <c r="CG108" s="13" t="str">
        <f t="shared" si="285"/>
        <v/>
      </c>
      <c r="CH108" s="13" t="str">
        <f t="shared" si="286"/>
        <v>Yes</v>
      </c>
      <c r="CI108" s="13" t="str">
        <f t="shared" si="287"/>
        <v/>
      </c>
      <c r="CJ108" s="13" t="str">
        <f t="shared" si="288"/>
        <v/>
      </c>
      <c r="CK108" s="13" t="str">
        <f t="shared" si="289"/>
        <v/>
      </c>
      <c r="CL108" s="13" t="str">
        <f t="shared" si="290"/>
        <v/>
      </c>
      <c r="CM108" s="13" t="str">
        <f t="shared" si="291"/>
        <v/>
      </c>
      <c r="CN108" s="13" t="str">
        <f t="shared" si="292"/>
        <v/>
      </c>
      <c r="CO108" s="13" t="str">
        <f t="shared" si="293"/>
        <v/>
      </c>
      <c r="CP108" s="13" t="str">
        <f t="shared" si="294"/>
        <v/>
      </c>
      <c r="CQ108" s="13" t="str">
        <f t="shared" si="295"/>
        <v/>
      </c>
      <c r="CR108" s="13" t="str">
        <f t="shared" si="296"/>
        <v/>
      </c>
      <c r="CS108" s="13" t="str">
        <f t="shared" si="297"/>
        <v/>
      </c>
      <c r="CT108" s="13" t="str">
        <f t="shared" si="298"/>
        <v/>
      </c>
      <c r="CU108" s="13" t="str">
        <f t="shared" si="299"/>
        <v/>
      </c>
      <c r="CV108" s="13" t="str">
        <f t="shared" si="300"/>
        <v/>
      </c>
      <c r="CW108" s="13" t="str">
        <f t="shared" si="301"/>
        <v/>
      </c>
      <c r="CX108" s="13" t="str">
        <f t="shared" si="302"/>
        <v>Yes</v>
      </c>
      <c r="CY108" s="13" t="str">
        <f t="shared" si="303"/>
        <v/>
      </c>
    </row>
    <row r="109" spans="1:103" ht="35.700000000000003" customHeight="1" x14ac:dyDescent="0.45">
      <c r="A109" s="4" t="s">
        <v>301</v>
      </c>
      <c r="B109" s="4" t="s">
        <v>301</v>
      </c>
      <c r="C109" s="13" t="s">
        <v>304</v>
      </c>
      <c r="D109" s="20" t="s">
        <v>60</v>
      </c>
      <c r="E109" s="21" t="s">
        <v>59</v>
      </c>
      <c r="F109" s="13"/>
      <c r="G109" s="9" t="s">
        <v>302</v>
      </c>
      <c r="H109" s="10">
        <v>1</v>
      </c>
      <c r="I109" s="13"/>
      <c r="J109" s="9" t="s">
        <v>301</v>
      </c>
      <c r="K109" s="13"/>
      <c r="L109" s="13" t="str">
        <f t="shared" si="216"/>
        <v/>
      </c>
      <c r="M109" s="13" t="str">
        <f t="shared" si="217"/>
        <v/>
      </c>
      <c r="N109" s="13" t="str">
        <f t="shared" si="218"/>
        <v/>
      </c>
      <c r="O109" s="13" t="str">
        <f t="shared" si="219"/>
        <v/>
      </c>
      <c r="P109" s="13" t="str">
        <f t="shared" si="220"/>
        <v/>
      </c>
      <c r="Q109" s="13" t="str">
        <f t="shared" si="221"/>
        <v/>
      </c>
      <c r="R109" s="13" t="str">
        <f t="shared" si="222"/>
        <v/>
      </c>
      <c r="S109" s="13" t="str">
        <f t="shared" si="223"/>
        <v/>
      </c>
      <c r="T109" s="13" t="str">
        <f t="shared" si="224"/>
        <v/>
      </c>
      <c r="U109" s="13" t="str">
        <f t="shared" si="225"/>
        <v/>
      </c>
      <c r="V109" s="13" t="str">
        <f t="shared" si="226"/>
        <v/>
      </c>
      <c r="W109" s="5"/>
      <c r="X109" s="5"/>
      <c r="Y109" s="14" t="str">
        <f t="shared" si="227"/>
        <v/>
      </c>
      <c r="Z109" s="14" t="str">
        <f t="shared" si="228"/>
        <v/>
      </c>
      <c r="AA109" s="14" t="str">
        <f t="shared" si="229"/>
        <v/>
      </c>
      <c r="AB109" s="14" t="str">
        <f t="shared" si="230"/>
        <v/>
      </c>
      <c r="AC109" s="14" t="str">
        <f t="shared" si="231"/>
        <v/>
      </c>
      <c r="AD109" s="14" t="str">
        <f t="shared" si="232"/>
        <v/>
      </c>
      <c r="AE109" s="14" t="str">
        <f t="shared" si="233"/>
        <v/>
      </c>
      <c r="AF109" s="14" t="str">
        <f t="shared" si="234"/>
        <v/>
      </c>
      <c r="AG109" s="14" t="str">
        <f t="shared" si="235"/>
        <v/>
      </c>
      <c r="AH109" s="14" t="str">
        <f t="shared" si="236"/>
        <v/>
      </c>
      <c r="AI109" s="14" t="str">
        <f t="shared" si="237"/>
        <v/>
      </c>
      <c r="AJ109" s="14" t="str">
        <f t="shared" si="238"/>
        <v/>
      </c>
      <c r="AK109" s="14" t="str">
        <f t="shared" si="239"/>
        <v/>
      </c>
      <c r="AL109" s="14" t="str">
        <f t="shared" si="240"/>
        <v/>
      </c>
      <c r="AM109" s="14" t="str">
        <f t="shared" si="241"/>
        <v/>
      </c>
      <c r="AN109" s="14" t="str">
        <f t="shared" si="242"/>
        <v/>
      </c>
      <c r="AO109" s="14" t="str">
        <f t="shared" si="243"/>
        <v/>
      </c>
      <c r="AP109" s="14" t="str">
        <f t="shared" si="244"/>
        <v/>
      </c>
      <c r="AQ109" s="14" t="str">
        <f t="shared" si="245"/>
        <v/>
      </c>
      <c r="AR109" s="14" t="str">
        <f t="shared" si="246"/>
        <v/>
      </c>
      <c r="AS109" s="14" t="str">
        <f t="shared" si="247"/>
        <v/>
      </c>
      <c r="AT109" s="14" t="str">
        <f t="shared" si="248"/>
        <v/>
      </c>
      <c r="AU109" s="14" t="str">
        <f t="shared" si="249"/>
        <v/>
      </c>
      <c r="AV109" s="14" t="str">
        <f t="shared" si="250"/>
        <v/>
      </c>
      <c r="AW109" s="14" t="str">
        <f t="shared" si="251"/>
        <v/>
      </c>
      <c r="AX109" s="14" t="str">
        <f t="shared" si="252"/>
        <v/>
      </c>
      <c r="AY109" s="14" t="str">
        <f t="shared" si="253"/>
        <v/>
      </c>
      <c r="AZ109" s="14" t="str">
        <f t="shared" si="254"/>
        <v/>
      </c>
      <c r="BA109" s="14" t="str">
        <f t="shared" si="255"/>
        <v/>
      </c>
      <c r="BB109" s="14" t="str">
        <f t="shared" si="256"/>
        <v/>
      </c>
      <c r="BC109" s="14" t="str">
        <f t="shared" si="257"/>
        <v/>
      </c>
      <c r="BD109" s="14" t="str">
        <f t="shared" si="258"/>
        <v/>
      </c>
      <c r="BE109" s="14" t="str">
        <f t="shared" si="259"/>
        <v/>
      </c>
      <c r="BF109" s="14" t="str">
        <f t="shared" si="260"/>
        <v/>
      </c>
      <c r="BG109" s="14" t="str">
        <f t="shared" si="261"/>
        <v/>
      </c>
      <c r="BH109" s="14" t="str">
        <f t="shared" si="261"/>
        <v/>
      </c>
      <c r="BI109" s="14" t="str">
        <f t="shared" si="262"/>
        <v/>
      </c>
      <c r="BJ109" s="14" t="str">
        <f t="shared" si="263"/>
        <v/>
      </c>
      <c r="BK109" s="14" t="str">
        <f t="shared" si="264"/>
        <v/>
      </c>
      <c r="BL109" s="14" t="str">
        <f t="shared" si="265"/>
        <v/>
      </c>
      <c r="BM109" s="14" t="str">
        <f t="shared" si="266"/>
        <v/>
      </c>
      <c r="BN109" s="14" t="str">
        <f t="shared" si="267"/>
        <v/>
      </c>
      <c r="BO109" s="14" t="str">
        <f t="shared" si="268"/>
        <v/>
      </c>
      <c r="BP109" s="14" t="str">
        <f t="shared" si="269"/>
        <v/>
      </c>
      <c r="BQ109" s="14" t="str">
        <f t="shared" si="270"/>
        <v/>
      </c>
      <c r="BR109" s="14" t="str">
        <f t="shared" si="271"/>
        <v/>
      </c>
      <c r="BS109" s="14" t="str">
        <f t="shared" si="272"/>
        <v/>
      </c>
      <c r="BT109" s="14" t="str">
        <f t="shared" si="273"/>
        <v/>
      </c>
      <c r="BU109" s="14" t="str">
        <f t="shared" si="274"/>
        <v/>
      </c>
      <c r="BV109" s="14" t="str">
        <f t="shared" si="275"/>
        <v/>
      </c>
      <c r="BW109" s="5" t="s">
        <v>16</v>
      </c>
      <c r="BX109" s="13" t="str">
        <f t="shared" si="276"/>
        <v/>
      </c>
      <c r="BY109" s="13" t="str">
        <f t="shared" si="277"/>
        <v/>
      </c>
      <c r="BZ109" s="13" t="str">
        <f t="shared" si="278"/>
        <v/>
      </c>
      <c r="CA109" s="13" t="str">
        <f t="shared" si="279"/>
        <v/>
      </c>
      <c r="CB109" s="13" t="str">
        <f t="shared" si="280"/>
        <v/>
      </c>
      <c r="CC109" s="13" t="str">
        <f t="shared" si="281"/>
        <v/>
      </c>
      <c r="CD109" s="13" t="str">
        <f t="shared" si="282"/>
        <v/>
      </c>
      <c r="CE109" s="13" t="str">
        <f t="shared" si="283"/>
        <v/>
      </c>
      <c r="CF109" s="13" t="str">
        <f t="shared" si="284"/>
        <v/>
      </c>
      <c r="CG109" s="13" t="str">
        <f t="shared" si="285"/>
        <v/>
      </c>
      <c r="CH109" s="13" t="str">
        <f t="shared" si="286"/>
        <v/>
      </c>
      <c r="CI109" s="13" t="str">
        <f t="shared" si="287"/>
        <v/>
      </c>
      <c r="CJ109" s="13" t="str">
        <f t="shared" si="288"/>
        <v/>
      </c>
      <c r="CK109" s="13" t="str">
        <f t="shared" si="289"/>
        <v/>
      </c>
      <c r="CL109" s="13" t="str">
        <f t="shared" si="290"/>
        <v/>
      </c>
      <c r="CM109" s="13" t="str">
        <f t="shared" si="291"/>
        <v/>
      </c>
      <c r="CN109" s="13" t="str">
        <f t="shared" si="292"/>
        <v/>
      </c>
      <c r="CO109" s="13" t="str">
        <f t="shared" si="293"/>
        <v/>
      </c>
      <c r="CP109" s="13" t="str">
        <f t="shared" si="294"/>
        <v/>
      </c>
      <c r="CQ109" s="13" t="str">
        <f t="shared" si="295"/>
        <v/>
      </c>
      <c r="CR109" s="13" t="str">
        <f t="shared" si="296"/>
        <v/>
      </c>
      <c r="CS109" s="13" t="str">
        <f t="shared" si="297"/>
        <v/>
      </c>
      <c r="CT109" s="13" t="str">
        <f t="shared" si="298"/>
        <v/>
      </c>
      <c r="CU109" s="13" t="str">
        <f t="shared" si="299"/>
        <v/>
      </c>
      <c r="CV109" s="13" t="str">
        <f t="shared" si="300"/>
        <v/>
      </c>
      <c r="CW109" s="13" t="str">
        <f t="shared" si="301"/>
        <v/>
      </c>
      <c r="CX109" s="13" t="str">
        <f t="shared" si="302"/>
        <v/>
      </c>
      <c r="CY109" s="13" t="str">
        <f t="shared" si="303"/>
        <v>Yes</v>
      </c>
    </row>
    <row r="110" spans="1:103" ht="35.700000000000003" customHeight="1" x14ac:dyDescent="0.45">
      <c r="A110" s="4" t="s">
        <v>565</v>
      </c>
      <c r="B110" s="4" t="s">
        <v>563</v>
      </c>
      <c r="C110" s="13" t="s">
        <v>304</v>
      </c>
      <c r="D110" s="20" t="s">
        <v>306</v>
      </c>
      <c r="E110" s="21" t="s">
        <v>39</v>
      </c>
      <c r="F110" s="5"/>
      <c r="G110" s="9" t="s">
        <v>307</v>
      </c>
      <c r="H110" s="10">
        <v>1</v>
      </c>
      <c r="I110" s="13"/>
      <c r="J110" s="9" t="s">
        <v>301</v>
      </c>
      <c r="K110" s="13"/>
      <c r="L110" s="13" t="str">
        <f t="shared" si="216"/>
        <v/>
      </c>
      <c r="M110" s="13" t="str">
        <f t="shared" si="217"/>
        <v/>
      </c>
      <c r="N110" s="13" t="str">
        <f t="shared" si="218"/>
        <v/>
      </c>
      <c r="O110" s="13" t="str">
        <f t="shared" si="219"/>
        <v/>
      </c>
      <c r="P110" s="13" t="str">
        <f t="shared" si="220"/>
        <v/>
      </c>
      <c r="Q110" s="13" t="str">
        <f t="shared" si="221"/>
        <v/>
      </c>
      <c r="R110" s="13" t="str">
        <f t="shared" si="222"/>
        <v/>
      </c>
      <c r="S110" s="13" t="str">
        <f t="shared" si="223"/>
        <v/>
      </c>
      <c r="T110" s="13" t="str">
        <f t="shared" si="224"/>
        <v/>
      </c>
      <c r="U110" s="13" t="str">
        <f t="shared" si="225"/>
        <v/>
      </c>
      <c r="V110" s="13" t="str">
        <f t="shared" si="226"/>
        <v/>
      </c>
      <c r="W110" s="5"/>
      <c r="X110" s="5"/>
      <c r="Y110" s="14" t="str">
        <f t="shared" si="227"/>
        <v/>
      </c>
      <c r="Z110" s="14" t="str">
        <f t="shared" si="228"/>
        <v/>
      </c>
      <c r="AA110" s="14" t="str">
        <f t="shared" si="229"/>
        <v/>
      </c>
      <c r="AB110" s="14" t="str">
        <f t="shared" si="230"/>
        <v/>
      </c>
      <c r="AC110" s="14" t="str">
        <f t="shared" si="231"/>
        <v/>
      </c>
      <c r="AD110" s="14" t="str">
        <f t="shared" si="232"/>
        <v/>
      </c>
      <c r="AE110" s="14" t="str">
        <f t="shared" si="233"/>
        <v/>
      </c>
      <c r="AF110" s="14" t="str">
        <f t="shared" si="234"/>
        <v/>
      </c>
      <c r="AG110" s="14" t="str">
        <f t="shared" si="235"/>
        <v/>
      </c>
      <c r="AH110" s="14" t="str">
        <f t="shared" si="236"/>
        <v/>
      </c>
      <c r="AI110" s="14" t="str">
        <f t="shared" si="237"/>
        <v/>
      </c>
      <c r="AJ110" s="14" t="str">
        <f t="shared" si="238"/>
        <v/>
      </c>
      <c r="AK110" s="14" t="str">
        <f t="shared" si="239"/>
        <v/>
      </c>
      <c r="AL110" s="14" t="str">
        <f t="shared" si="240"/>
        <v/>
      </c>
      <c r="AM110" s="14" t="str">
        <f t="shared" si="241"/>
        <v/>
      </c>
      <c r="AN110" s="14" t="str">
        <f t="shared" si="242"/>
        <v/>
      </c>
      <c r="AO110" s="14" t="str">
        <f t="shared" si="243"/>
        <v/>
      </c>
      <c r="AP110" s="14" t="str">
        <f t="shared" si="244"/>
        <v/>
      </c>
      <c r="AQ110" s="14" t="str">
        <f t="shared" si="245"/>
        <v/>
      </c>
      <c r="AR110" s="14" t="str">
        <f t="shared" si="246"/>
        <v/>
      </c>
      <c r="AS110" s="14" t="str">
        <f t="shared" si="247"/>
        <v/>
      </c>
      <c r="AT110" s="14" t="str">
        <f t="shared" si="248"/>
        <v/>
      </c>
      <c r="AU110" s="14" t="str">
        <f t="shared" si="249"/>
        <v/>
      </c>
      <c r="AV110" s="14" t="str">
        <f t="shared" si="250"/>
        <v/>
      </c>
      <c r="AW110" s="14" t="str">
        <f t="shared" si="251"/>
        <v/>
      </c>
      <c r="AX110" s="14" t="str">
        <f t="shared" si="252"/>
        <v/>
      </c>
      <c r="AY110" s="14" t="str">
        <f t="shared" si="253"/>
        <v/>
      </c>
      <c r="AZ110" s="14" t="str">
        <f t="shared" si="254"/>
        <v/>
      </c>
      <c r="BA110" s="14" t="str">
        <f t="shared" si="255"/>
        <v/>
      </c>
      <c r="BB110" s="14" t="str">
        <f t="shared" si="256"/>
        <v/>
      </c>
      <c r="BC110" s="14" t="str">
        <f t="shared" si="257"/>
        <v/>
      </c>
      <c r="BD110" s="14" t="str">
        <f t="shared" si="258"/>
        <v/>
      </c>
      <c r="BE110" s="14" t="str">
        <f t="shared" si="259"/>
        <v/>
      </c>
      <c r="BF110" s="14" t="str">
        <f t="shared" si="260"/>
        <v/>
      </c>
      <c r="BG110" s="14" t="str">
        <f t="shared" si="261"/>
        <v/>
      </c>
      <c r="BH110" s="14" t="str">
        <f t="shared" si="261"/>
        <v/>
      </c>
      <c r="BI110" s="14" t="str">
        <f t="shared" si="262"/>
        <v/>
      </c>
      <c r="BJ110" s="14" t="str">
        <f t="shared" si="263"/>
        <v/>
      </c>
      <c r="BK110" s="14" t="str">
        <f t="shared" si="264"/>
        <v/>
      </c>
      <c r="BL110" s="14" t="str">
        <f t="shared" si="265"/>
        <v/>
      </c>
      <c r="BM110" s="14" t="str">
        <f t="shared" si="266"/>
        <v/>
      </c>
      <c r="BN110" s="14" t="str">
        <f t="shared" si="267"/>
        <v/>
      </c>
      <c r="BO110" s="14" t="str">
        <f t="shared" si="268"/>
        <v/>
      </c>
      <c r="BP110" s="14" t="str">
        <f t="shared" si="269"/>
        <v/>
      </c>
      <c r="BQ110" s="14" t="str">
        <f t="shared" si="270"/>
        <v/>
      </c>
      <c r="BR110" s="14" t="str">
        <f t="shared" si="271"/>
        <v/>
      </c>
      <c r="BS110" s="14" t="str">
        <f t="shared" si="272"/>
        <v/>
      </c>
      <c r="BT110" s="14" t="str">
        <f t="shared" si="273"/>
        <v/>
      </c>
      <c r="BU110" s="14" t="str">
        <f t="shared" si="274"/>
        <v/>
      </c>
      <c r="BV110" s="14" t="str">
        <f t="shared" si="275"/>
        <v/>
      </c>
      <c r="BW110" s="5" t="s">
        <v>550</v>
      </c>
      <c r="BX110" s="13" t="str">
        <f t="shared" si="276"/>
        <v/>
      </c>
      <c r="BY110" s="13" t="str">
        <f t="shared" si="277"/>
        <v/>
      </c>
      <c r="BZ110" s="13" t="str">
        <f t="shared" si="278"/>
        <v/>
      </c>
      <c r="CA110" s="13" t="str">
        <f t="shared" si="279"/>
        <v/>
      </c>
      <c r="CB110" s="13" t="str">
        <f t="shared" si="280"/>
        <v/>
      </c>
      <c r="CC110" s="13" t="str">
        <f t="shared" si="281"/>
        <v/>
      </c>
      <c r="CD110" s="13" t="str">
        <f t="shared" si="282"/>
        <v/>
      </c>
      <c r="CE110" s="13" t="str">
        <f t="shared" si="283"/>
        <v/>
      </c>
      <c r="CF110" s="13" t="str">
        <f t="shared" si="284"/>
        <v/>
      </c>
      <c r="CG110" s="13" t="str">
        <f t="shared" si="285"/>
        <v/>
      </c>
      <c r="CH110" s="13" t="str">
        <f t="shared" si="286"/>
        <v>Yes</v>
      </c>
      <c r="CI110" s="13" t="str">
        <f t="shared" si="287"/>
        <v/>
      </c>
      <c r="CJ110" s="13" t="str">
        <f t="shared" si="288"/>
        <v/>
      </c>
      <c r="CK110" s="13" t="str">
        <f t="shared" si="289"/>
        <v/>
      </c>
      <c r="CL110" s="13" t="str">
        <f t="shared" si="290"/>
        <v/>
      </c>
      <c r="CM110" s="13" t="str">
        <f t="shared" si="291"/>
        <v/>
      </c>
      <c r="CN110" s="13" t="str">
        <f t="shared" si="292"/>
        <v/>
      </c>
      <c r="CO110" s="13" t="str">
        <f t="shared" si="293"/>
        <v/>
      </c>
      <c r="CP110" s="13" t="str">
        <f t="shared" si="294"/>
        <v/>
      </c>
      <c r="CQ110" s="13" t="str">
        <f t="shared" si="295"/>
        <v/>
      </c>
      <c r="CR110" s="13" t="str">
        <f t="shared" si="296"/>
        <v/>
      </c>
      <c r="CS110" s="13" t="str">
        <f t="shared" si="297"/>
        <v/>
      </c>
      <c r="CT110" s="13" t="str">
        <f t="shared" si="298"/>
        <v/>
      </c>
      <c r="CU110" s="13" t="str">
        <f t="shared" si="299"/>
        <v/>
      </c>
      <c r="CV110" s="13" t="str">
        <f t="shared" si="300"/>
        <v/>
      </c>
      <c r="CW110" s="13" t="str">
        <f t="shared" si="301"/>
        <v/>
      </c>
      <c r="CX110" s="13" t="str">
        <f t="shared" si="302"/>
        <v>Yes</v>
      </c>
      <c r="CY110" s="13" t="str">
        <f t="shared" si="303"/>
        <v/>
      </c>
    </row>
    <row r="111" spans="1:103" ht="35.700000000000003" customHeight="1" x14ac:dyDescent="0.45">
      <c r="A111" s="4" t="s">
        <v>564</v>
      </c>
      <c r="B111" s="4" t="s">
        <v>562</v>
      </c>
      <c r="C111" s="13" t="s">
        <v>304</v>
      </c>
      <c r="D111" s="20" t="s">
        <v>308</v>
      </c>
      <c r="E111" s="21" t="s">
        <v>41</v>
      </c>
      <c r="F111" s="5"/>
      <c r="G111" s="9" t="s">
        <v>307</v>
      </c>
      <c r="H111" s="10">
        <v>1</v>
      </c>
      <c r="I111" s="13"/>
      <c r="J111" s="9" t="s">
        <v>301</v>
      </c>
      <c r="K111" s="13"/>
      <c r="L111" s="13" t="str">
        <f t="shared" si="216"/>
        <v/>
      </c>
      <c r="M111" s="13" t="str">
        <f t="shared" si="217"/>
        <v/>
      </c>
      <c r="N111" s="13" t="str">
        <f t="shared" si="218"/>
        <v/>
      </c>
      <c r="O111" s="13" t="str">
        <f t="shared" si="219"/>
        <v/>
      </c>
      <c r="P111" s="13" t="str">
        <f t="shared" si="220"/>
        <v/>
      </c>
      <c r="Q111" s="13" t="str">
        <f t="shared" si="221"/>
        <v/>
      </c>
      <c r="R111" s="13" t="str">
        <f t="shared" si="222"/>
        <v/>
      </c>
      <c r="S111" s="13" t="str">
        <f t="shared" si="223"/>
        <v/>
      </c>
      <c r="T111" s="13" t="str">
        <f t="shared" si="224"/>
        <v/>
      </c>
      <c r="U111" s="13" t="str">
        <f t="shared" si="225"/>
        <v/>
      </c>
      <c r="V111" s="13" t="str">
        <f t="shared" si="226"/>
        <v/>
      </c>
      <c r="W111" s="5"/>
      <c r="X111" s="5"/>
      <c r="Y111" s="14" t="str">
        <f t="shared" si="227"/>
        <v/>
      </c>
      <c r="Z111" s="14" t="str">
        <f t="shared" si="228"/>
        <v/>
      </c>
      <c r="AA111" s="14" t="str">
        <f t="shared" si="229"/>
        <v/>
      </c>
      <c r="AB111" s="14" t="str">
        <f t="shared" si="230"/>
        <v/>
      </c>
      <c r="AC111" s="14" t="str">
        <f t="shared" si="231"/>
        <v/>
      </c>
      <c r="AD111" s="14" t="str">
        <f t="shared" si="232"/>
        <v/>
      </c>
      <c r="AE111" s="14" t="str">
        <f t="shared" si="233"/>
        <v/>
      </c>
      <c r="AF111" s="14" t="str">
        <f t="shared" si="234"/>
        <v/>
      </c>
      <c r="AG111" s="14" t="str">
        <f t="shared" si="235"/>
        <v/>
      </c>
      <c r="AH111" s="14" t="str">
        <f t="shared" si="236"/>
        <v/>
      </c>
      <c r="AI111" s="14" t="str">
        <f t="shared" si="237"/>
        <v/>
      </c>
      <c r="AJ111" s="14" t="str">
        <f t="shared" si="238"/>
        <v/>
      </c>
      <c r="AK111" s="14" t="str">
        <f t="shared" si="239"/>
        <v/>
      </c>
      <c r="AL111" s="14" t="str">
        <f t="shared" si="240"/>
        <v/>
      </c>
      <c r="AM111" s="14" t="str">
        <f t="shared" si="241"/>
        <v/>
      </c>
      <c r="AN111" s="14" t="str">
        <f t="shared" si="242"/>
        <v/>
      </c>
      <c r="AO111" s="14" t="str">
        <f t="shared" si="243"/>
        <v/>
      </c>
      <c r="AP111" s="14" t="str">
        <f t="shared" si="244"/>
        <v/>
      </c>
      <c r="AQ111" s="14" t="str">
        <f t="shared" si="245"/>
        <v/>
      </c>
      <c r="AR111" s="14" t="str">
        <f t="shared" si="246"/>
        <v/>
      </c>
      <c r="AS111" s="14" t="str">
        <f t="shared" si="247"/>
        <v/>
      </c>
      <c r="AT111" s="14" t="str">
        <f t="shared" si="248"/>
        <v/>
      </c>
      <c r="AU111" s="14" t="str">
        <f t="shared" si="249"/>
        <v/>
      </c>
      <c r="AV111" s="14" t="str">
        <f t="shared" si="250"/>
        <v/>
      </c>
      <c r="AW111" s="14" t="str">
        <f t="shared" si="251"/>
        <v/>
      </c>
      <c r="AX111" s="14" t="str">
        <f t="shared" si="252"/>
        <v/>
      </c>
      <c r="AY111" s="14" t="str">
        <f t="shared" si="253"/>
        <v/>
      </c>
      <c r="AZ111" s="14" t="str">
        <f t="shared" si="254"/>
        <v/>
      </c>
      <c r="BA111" s="14" t="str">
        <f t="shared" si="255"/>
        <v/>
      </c>
      <c r="BB111" s="14" t="str">
        <f t="shared" si="256"/>
        <v/>
      </c>
      <c r="BC111" s="14" t="str">
        <f t="shared" si="257"/>
        <v/>
      </c>
      <c r="BD111" s="14" t="str">
        <f t="shared" si="258"/>
        <v/>
      </c>
      <c r="BE111" s="14" t="str">
        <f t="shared" si="259"/>
        <v/>
      </c>
      <c r="BF111" s="14" t="str">
        <f t="shared" si="260"/>
        <v/>
      </c>
      <c r="BG111" s="14" t="str">
        <f t="shared" si="261"/>
        <v/>
      </c>
      <c r="BH111" s="14" t="str">
        <f t="shared" si="261"/>
        <v/>
      </c>
      <c r="BI111" s="14" t="str">
        <f t="shared" si="262"/>
        <v/>
      </c>
      <c r="BJ111" s="14" t="str">
        <f t="shared" si="263"/>
        <v/>
      </c>
      <c r="BK111" s="14" t="str">
        <f t="shared" si="264"/>
        <v/>
      </c>
      <c r="BL111" s="14" t="str">
        <f t="shared" si="265"/>
        <v/>
      </c>
      <c r="BM111" s="14" t="str">
        <f t="shared" si="266"/>
        <v/>
      </c>
      <c r="BN111" s="14" t="str">
        <f t="shared" si="267"/>
        <v/>
      </c>
      <c r="BO111" s="14" t="str">
        <f t="shared" si="268"/>
        <v/>
      </c>
      <c r="BP111" s="14" t="str">
        <f t="shared" si="269"/>
        <v/>
      </c>
      <c r="BQ111" s="14" t="str">
        <f t="shared" si="270"/>
        <v/>
      </c>
      <c r="BR111" s="14" t="str">
        <f t="shared" si="271"/>
        <v/>
      </c>
      <c r="BS111" s="14" t="str">
        <f t="shared" si="272"/>
        <v/>
      </c>
      <c r="BT111" s="14" t="str">
        <f t="shared" si="273"/>
        <v/>
      </c>
      <c r="BU111" s="14" t="str">
        <f t="shared" si="274"/>
        <v/>
      </c>
      <c r="BV111" s="14" t="str">
        <f t="shared" si="275"/>
        <v/>
      </c>
      <c r="BW111" s="5" t="s">
        <v>550</v>
      </c>
      <c r="BX111" s="13" t="str">
        <f t="shared" si="276"/>
        <v/>
      </c>
      <c r="BY111" s="13" t="str">
        <f t="shared" si="277"/>
        <v/>
      </c>
      <c r="BZ111" s="13" t="str">
        <f t="shared" si="278"/>
        <v/>
      </c>
      <c r="CA111" s="13" t="str">
        <f t="shared" si="279"/>
        <v/>
      </c>
      <c r="CB111" s="13" t="str">
        <f t="shared" si="280"/>
        <v/>
      </c>
      <c r="CC111" s="13" t="str">
        <f t="shared" si="281"/>
        <v/>
      </c>
      <c r="CD111" s="13" t="str">
        <f t="shared" si="282"/>
        <v/>
      </c>
      <c r="CE111" s="13" t="str">
        <f t="shared" si="283"/>
        <v/>
      </c>
      <c r="CF111" s="13" t="str">
        <f t="shared" si="284"/>
        <v/>
      </c>
      <c r="CG111" s="13" t="str">
        <f t="shared" si="285"/>
        <v/>
      </c>
      <c r="CH111" s="13" t="str">
        <f t="shared" si="286"/>
        <v>Yes</v>
      </c>
      <c r="CI111" s="13" t="str">
        <f t="shared" si="287"/>
        <v/>
      </c>
      <c r="CJ111" s="13" t="str">
        <f t="shared" si="288"/>
        <v/>
      </c>
      <c r="CK111" s="13" t="str">
        <f t="shared" si="289"/>
        <v/>
      </c>
      <c r="CL111" s="13" t="str">
        <f t="shared" si="290"/>
        <v/>
      </c>
      <c r="CM111" s="13" t="str">
        <f t="shared" si="291"/>
        <v/>
      </c>
      <c r="CN111" s="13" t="str">
        <f t="shared" si="292"/>
        <v/>
      </c>
      <c r="CO111" s="13" t="str">
        <f t="shared" si="293"/>
        <v/>
      </c>
      <c r="CP111" s="13" t="str">
        <f t="shared" si="294"/>
        <v/>
      </c>
      <c r="CQ111" s="13" t="str">
        <f t="shared" si="295"/>
        <v/>
      </c>
      <c r="CR111" s="13" t="str">
        <f t="shared" si="296"/>
        <v/>
      </c>
      <c r="CS111" s="13" t="str">
        <f t="shared" si="297"/>
        <v/>
      </c>
      <c r="CT111" s="13" t="str">
        <f t="shared" si="298"/>
        <v/>
      </c>
      <c r="CU111" s="13" t="str">
        <f t="shared" si="299"/>
        <v/>
      </c>
      <c r="CV111" s="13" t="str">
        <f t="shared" si="300"/>
        <v/>
      </c>
      <c r="CW111" s="13" t="str">
        <f t="shared" si="301"/>
        <v/>
      </c>
      <c r="CX111" s="13" t="str">
        <f t="shared" si="302"/>
        <v>Yes</v>
      </c>
      <c r="CY111" s="13" t="str">
        <f t="shared" si="303"/>
        <v/>
      </c>
    </row>
    <row r="112" spans="1:103" ht="35.700000000000003" customHeight="1" x14ac:dyDescent="0.45">
      <c r="A112" s="4" t="s">
        <v>591</v>
      </c>
      <c r="B112" s="4" t="s">
        <v>593</v>
      </c>
      <c r="C112" s="5" t="s">
        <v>423</v>
      </c>
      <c r="D112" s="6" t="s">
        <v>175</v>
      </c>
      <c r="E112" s="9" t="s">
        <v>176</v>
      </c>
      <c r="F112" s="5" t="s">
        <v>174</v>
      </c>
      <c r="G112" s="9" t="s">
        <v>302</v>
      </c>
      <c r="H112" s="10">
        <v>96</v>
      </c>
      <c r="I112" s="9" t="s">
        <v>301</v>
      </c>
      <c r="J112" s="9" t="s">
        <v>301</v>
      </c>
      <c r="K112" s="13"/>
      <c r="L112" s="13" t="str">
        <f t="shared" si="128"/>
        <v/>
      </c>
      <c r="M112" s="13" t="str">
        <f t="shared" si="129"/>
        <v/>
      </c>
      <c r="N112" s="13" t="str">
        <f t="shared" si="130"/>
        <v/>
      </c>
      <c r="O112" s="13" t="str">
        <f t="shared" si="131"/>
        <v/>
      </c>
      <c r="P112" s="13" t="str">
        <f t="shared" si="132"/>
        <v/>
      </c>
      <c r="Q112" s="13" t="str">
        <f t="shared" si="133"/>
        <v/>
      </c>
      <c r="R112" s="13" t="str">
        <f t="shared" si="134"/>
        <v/>
      </c>
      <c r="S112" s="13" t="str">
        <f t="shared" si="135"/>
        <v/>
      </c>
      <c r="T112" s="13" t="str">
        <f t="shared" si="136"/>
        <v/>
      </c>
      <c r="U112" s="13" t="str">
        <f t="shared" si="137"/>
        <v/>
      </c>
      <c r="V112" s="13" t="str">
        <f t="shared" si="138"/>
        <v>Yes</v>
      </c>
      <c r="W112" s="5" t="s">
        <v>320</v>
      </c>
      <c r="X112" s="5" t="s">
        <v>520</v>
      </c>
      <c r="Y112" s="19" t="str">
        <f t="shared" si="139"/>
        <v>Yes</v>
      </c>
      <c r="Z112" s="19" t="str">
        <f t="shared" si="140"/>
        <v>Yes</v>
      </c>
      <c r="AA112" s="19" t="str">
        <f t="shared" si="184"/>
        <v>Yes</v>
      </c>
      <c r="AB112" s="19" t="str">
        <f t="shared" si="185"/>
        <v>Yes</v>
      </c>
      <c r="AC112" s="19" t="str">
        <f t="shared" si="186"/>
        <v>Yes</v>
      </c>
      <c r="AD112" s="19" t="str">
        <f t="shared" si="187"/>
        <v>Yes</v>
      </c>
      <c r="AE112" s="19" t="str">
        <f t="shared" si="188"/>
        <v>Yes</v>
      </c>
      <c r="AF112" s="19" t="str">
        <f t="shared" si="189"/>
        <v>Yes</v>
      </c>
      <c r="AG112" s="19" t="str">
        <f t="shared" si="190"/>
        <v/>
      </c>
      <c r="AH112" s="19" t="str">
        <f t="shared" si="191"/>
        <v>Yes</v>
      </c>
      <c r="AI112" s="19" t="str">
        <f t="shared" si="192"/>
        <v>Yes</v>
      </c>
      <c r="AJ112" s="19" t="str">
        <f t="shared" si="193"/>
        <v>Yes</v>
      </c>
      <c r="AK112" s="19" t="str">
        <f t="shared" si="194"/>
        <v>Yes</v>
      </c>
      <c r="AL112" s="19" t="str">
        <f t="shared" si="195"/>
        <v>Yes</v>
      </c>
      <c r="AM112" s="19" t="str">
        <f t="shared" si="196"/>
        <v>Yes</v>
      </c>
      <c r="AN112" s="19" t="str">
        <f t="shared" si="197"/>
        <v>Yes</v>
      </c>
      <c r="AO112" s="19" t="str">
        <f t="shared" si="198"/>
        <v>Yes</v>
      </c>
      <c r="AP112" s="19" t="str">
        <f t="shared" si="199"/>
        <v>Yes</v>
      </c>
      <c r="AQ112" s="19" t="str">
        <f t="shared" si="200"/>
        <v>Yes</v>
      </c>
      <c r="AR112" s="19" t="str">
        <f t="shared" si="201"/>
        <v>Yes</v>
      </c>
      <c r="AS112" s="19" t="str">
        <f t="shared" si="202"/>
        <v>Yes</v>
      </c>
      <c r="AT112" s="19" t="str">
        <f t="shared" si="203"/>
        <v>Yes</v>
      </c>
      <c r="AU112" s="19" t="str">
        <f t="shared" si="204"/>
        <v>Yes</v>
      </c>
      <c r="AV112" s="19" t="str">
        <f t="shared" si="205"/>
        <v>Yes</v>
      </c>
      <c r="AW112" s="19" t="str">
        <f t="shared" si="206"/>
        <v>Yes</v>
      </c>
      <c r="AX112" s="19" t="str">
        <f t="shared" si="207"/>
        <v>Yes</v>
      </c>
      <c r="AY112" s="19" t="str">
        <f t="shared" si="208"/>
        <v>Yes</v>
      </c>
      <c r="AZ112" s="19" t="str">
        <f t="shared" si="209"/>
        <v>Yes</v>
      </c>
      <c r="BA112" s="19" t="str">
        <f t="shared" si="210"/>
        <v>Yes</v>
      </c>
      <c r="BB112" s="19" t="str">
        <f t="shared" si="211"/>
        <v>Yes</v>
      </c>
      <c r="BC112" s="19" t="str">
        <f t="shared" si="212"/>
        <v>Yes</v>
      </c>
      <c r="BD112" s="19" t="str">
        <f t="shared" si="213"/>
        <v>Yes</v>
      </c>
      <c r="BE112" s="19" t="str">
        <f t="shared" si="214"/>
        <v>Yes</v>
      </c>
      <c r="BF112" s="19" t="str">
        <f t="shared" si="215"/>
        <v>Yes</v>
      </c>
      <c r="BG112" s="19" t="str">
        <f t="shared" si="141"/>
        <v>Yes</v>
      </c>
      <c r="BH112" s="19" t="str">
        <f t="shared" si="141"/>
        <v>Yes</v>
      </c>
      <c r="BI112" s="19" t="str">
        <f t="shared" si="142"/>
        <v>Yes</v>
      </c>
      <c r="BJ112" s="19" t="str">
        <f t="shared" si="143"/>
        <v>Yes</v>
      </c>
      <c r="BK112" s="19" t="str">
        <f t="shared" si="144"/>
        <v>Yes</v>
      </c>
      <c r="BL112" s="19" t="str">
        <f t="shared" si="145"/>
        <v>Yes</v>
      </c>
      <c r="BM112" s="19" t="str">
        <f t="shared" si="146"/>
        <v>Yes</v>
      </c>
      <c r="BN112" s="19" t="str">
        <f t="shared" si="147"/>
        <v>Yes</v>
      </c>
      <c r="BO112" s="19" t="str">
        <f t="shared" si="148"/>
        <v>Yes</v>
      </c>
      <c r="BP112" s="19" t="str">
        <f t="shared" si="149"/>
        <v>Yes</v>
      </c>
      <c r="BQ112" s="19" t="str">
        <f t="shared" si="150"/>
        <v>Yes</v>
      </c>
      <c r="BR112" s="19" t="str">
        <f t="shared" si="151"/>
        <v>Yes</v>
      </c>
      <c r="BS112" s="19" t="str">
        <f t="shared" si="152"/>
        <v>Yes</v>
      </c>
      <c r="BT112" s="19" t="str">
        <f t="shared" si="153"/>
        <v>Yes</v>
      </c>
      <c r="BU112" s="19" t="str">
        <f t="shared" si="154"/>
        <v>Yes</v>
      </c>
      <c r="BV112" s="19" t="str">
        <f t="shared" si="155"/>
        <v>Yes</v>
      </c>
      <c r="BW112" s="5" t="s">
        <v>173</v>
      </c>
      <c r="BX112" s="13" t="str">
        <f t="shared" si="156"/>
        <v/>
      </c>
      <c r="BY112" s="13" t="str">
        <f t="shared" si="157"/>
        <v/>
      </c>
      <c r="BZ112" s="13" t="str">
        <f t="shared" si="158"/>
        <v/>
      </c>
      <c r="CA112" s="13" t="str">
        <f t="shared" si="159"/>
        <v/>
      </c>
      <c r="CB112" s="13" t="str">
        <f t="shared" si="160"/>
        <v/>
      </c>
      <c r="CC112" s="13" t="str">
        <f t="shared" si="161"/>
        <v/>
      </c>
      <c r="CD112" s="13" t="str">
        <f t="shared" si="162"/>
        <v/>
      </c>
      <c r="CE112" s="13" t="str">
        <f t="shared" si="163"/>
        <v/>
      </c>
      <c r="CF112" s="13" t="str">
        <f t="shared" si="164"/>
        <v>Yes</v>
      </c>
      <c r="CG112" s="13" t="str">
        <f t="shared" si="165"/>
        <v/>
      </c>
      <c r="CH112" s="13" t="str">
        <f t="shared" si="166"/>
        <v>Yes</v>
      </c>
      <c r="CI112" s="13" t="str">
        <f t="shared" si="167"/>
        <v/>
      </c>
      <c r="CJ112" s="13" t="str">
        <f t="shared" si="168"/>
        <v/>
      </c>
      <c r="CK112" s="13" t="str">
        <f t="shared" si="169"/>
        <v>Yes</v>
      </c>
      <c r="CL112" s="13" t="str">
        <f t="shared" si="170"/>
        <v/>
      </c>
      <c r="CM112" s="13" t="str">
        <f t="shared" si="171"/>
        <v/>
      </c>
      <c r="CN112" s="13" t="str">
        <f t="shared" si="172"/>
        <v/>
      </c>
      <c r="CO112" s="13" t="str">
        <f t="shared" si="173"/>
        <v>Yes</v>
      </c>
      <c r="CP112" s="13" t="str">
        <f t="shared" si="174"/>
        <v>Yes</v>
      </c>
      <c r="CQ112" s="13" t="str">
        <f t="shared" si="175"/>
        <v>Yes</v>
      </c>
      <c r="CR112" s="13" t="str">
        <f t="shared" si="176"/>
        <v/>
      </c>
      <c r="CS112" s="13" t="str">
        <f t="shared" si="177"/>
        <v/>
      </c>
      <c r="CT112" s="13" t="str">
        <f t="shared" si="178"/>
        <v/>
      </c>
      <c r="CU112" s="13" t="str">
        <f t="shared" si="179"/>
        <v>Yes</v>
      </c>
      <c r="CV112" s="13" t="str">
        <f t="shared" si="180"/>
        <v>Yes</v>
      </c>
      <c r="CW112" s="13" t="str">
        <f t="shared" si="181"/>
        <v>Yes</v>
      </c>
      <c r="CX112" s="13" t="str">
        <f t="shared" si="182"/>
        <v>Yes</v>
      </c>
      <c r="CY112" s="13" t="str">
        <f t="shared" si="183"/>
        <v>Yes</v>
      </c>
    </row>
    <row r="113" spans="1:103" ht="35.700000000000003" customHeight="1" x14ac:dyDescent="0.45">
      <c r="A113" s="4" t="s">
        <v>592</v>
      </c>
      <c r="B113" s="4" t="s">
        <v>593</v>
      </c>
      <c r="C113" s="5" t="s">
        <v>423</v>
      </c>
      <c r="D113" s="8" t="s">
        <v>171</v>
      </c>
      <c r="E113" s="9" t="s">
        <v>172</v>
      </c>
      <c r="F113" s="5" t="s">
        <v>174</v>
      </c>
      <c r="G113" s="9" t="s">
        <v>302</v>
      </c>
      <c r="H113" s="10">
        <v>96</v>
      </c>
      <c r="I113" s="9" t="s">
        <v>301</v>
      </c>
      <c r="J113" s="9" t="s">
        <v>301</v>
      </c>
      <c r="K113" s="15"/>
      <c r="L113" s="15" t="str">
        <f t="shared" si="128"/>
        <v/>
      </c>
      <c r="M113" s="15" t="str">
        <f t="shared" si="129"/>
        <v/>
      </c>
      <c r="N113" s="15" t="str">
        <f t="shared" si="130"/>
        <v/>
      </c>
      <c r="O113" s="15" t="str">
        <f t="shared" si="131"/>
        <v/>
      </c>
      <c r="P113" s="15" t="str">
        <f t="shared" si="132"/>
        <v/>
      </c>
      <c r="Q113" s="15" t="str">
        <f t="shared" si="133"/>
        <v/>
      </c>
      <c r="R113" s="15" t="str">
        <f t="shared" si="134"/>
        <v/>
      </c>
      <c r="S113" s="15" t="str">
        <f t="shared" si="135"/>
        <v/>
      </c>
      <c r="T113" s="15" t="str">
        <f t="shared" si="136"/>
        <v/>
      </c>
      <c r="U113" s="15" t="str">
        <f t="shared" si="137"/>
        <v/>
      </c>
      <c r="V113" s="15" t="str">
        <f t="shared" si="138"/>
        <v>Yes</v>
      </c>
      <c r="W113" s="5" t="s">
        <v>320</v>
      </c>
      <c r="X113" s="5" t="s">
        <v>520</v>
      </c>
      <c r="Y113" s="19" t="str">
        <f t="shared" si="139"/>
        <v>Yes</v>
      </c>
      <c r="Z113" s="19" t="str">
        <f t="shared" si="140"/>
        <v>Yes</v>
      </c>
      <c r="AA113" s="19" t="str">
        <f t="shared" si="184"/>
        <v>Yes</v>
      </c>
      <c r="AB113" s="19" t="str">
        <f t="shared" si="185"/>
        <v>Yes</v>
      </c>
      <c r="AC113" s="19" t="str">
        <f t="shared" si="186"/>
        <v>Yes</v>
      </c>
      <c r="AD113" s="19" t="str">
        <f t="shared" si="187"/>
        <v>Yes</v>
      </c>
      <c r="AE113" s="19" t="str">
        <f t="shared" si="188"/>
        <v>Yes</v>
      </c>
      <c r="AF113" s="19" t="str">
        <f t="shared" si="189"/>
        <v>Yes</v>
      </c>
      <c r="AG113" s="19" t="str">
        <f t="shared" si="190"/>
        <v/>
      </c>
      <c r="AH113" s="19" t="str">
        <f t="shared" si="191"/>
        <v>Yes</v>
      </c>
      <c r="AI113" s="19" t="str">
        <f t="shared" si="192"/>
        <v>Yes</v>
      </c>
      <c r="AJ113" s="19" t="str">
        <f t="shared" si="193"/>
        <v>Yes</v>
      </c>
      <c r="AK113" s="19" t="str">
        <f t="shared" si="194"/>
        <v>Yes</v>
      </c>
      <c r="AL113" s="19" t="str">
        <f t="shared" si="195"/>
        <v>Yes</v>
      </c>
      <c r="AM113" s="19" t="str">
        <f t="shared" si="196"/>
        <v>Yes</v>
      </c>
      <c r="AN113" s="19" t="str">
        <f t="shared" si="197"/>
        <v>Yes</v>
      </c>
      <c r="AO113" s="19" t="str">
        <f t="shared" si="198"/>
        <v>Yes</v>
      </c>
      <c r="AP113" s="19" t="str">
        <f t="shared" si="199"/>
        <v>Yes</v>
      </c>
      <c r="AQ113" s="19" t="str">
        <f t="shared" si="200"/>
        <v>Yes</v>
      </c>
      <c r="AR113" s="19" t="str">
        <f t="shared" si="201"/>
        <v>Yes</v>
      </c>
      <c r="AS113" s="19" t="str">
        <f t="shared" si="202"/>
        <v>Yes</v>
      </c>
      <c r="AT113" s="19" t="str">
        <f t="shared" si="203"/>
        <v>Yes</v>
      </c>
      <c r="AU113" s="19" t="str">
        <f t="shared" si="204"/>
        <v>Yes</v>
      </c>
      <c r="AV113" s="19" t="str">
        <f t="shared" si="205"/>
        <v>Yes</v>
      </c>
      <c r="AW113" s="19" t="str">
        <f t="shared" si="206"/>
        <v>Yes</v>
      </c>
      <c r="AX113" s="19" t="str">
        <f t="shared" si="207"/>
        <v>Yes</v>
      </c>
      <c r="AY113" s="19" t="str">
        <f t="shared" si="208"/>
        <v>Yes</v>
      </c>
      <c r="AZ113" s="19" t="str">
        <f t="shared" si="209"/>
        <v>Yes</v>
      </c>
      <c r="BA113" s="19" t="str">
        <f t="shared" si="210"/>
        <v>Yes</v>
      </c>
      <c r="BB113" s="19" t="str">
        <f t="shared" si="211"/>
        <v>Yes</v>
      </c>
      <c r="BC113" s="19" t="str">
        <f t="shared" si="212"/>
        <v>Yes</v>
      </c>
      <c r="BD113" s="19" t="str">
        <f t="shared" si="213"/>
        <v>Yes</v>
      </c>
      <c r="BE113" s="19" t="str">
        <f t="shared" si="214"/>
        <v>Yes</v>
      </c>
      <c r="BF113" s="19" t="str">
        <f t="shared" si="215"/>
        <v>Yes</v>
      </c>
      <c r="BG113" s="19" t="str">
        <f t="shared" si="141"/>
        <v>Yes</v>
      </c>
      <c r="BH113" s="19" t="str">
        <f t="shared" si="141"/>
        <v>Yes</v>
      </c>
      <c r="BI113" s="19" t="str">
        <f t="shared" si="142"/>
        <v>Yes</v>
      </c>
      <c r="BJ113" s="19" t="str">
        <f t="shared" si="143"/>
        <v>Yes</v>
      </c>
      <c r="BK113" s="19" t="str">
        <f t="shared" si="144"/>
        <v>Yes</v>
      </c>
      <c r="BL113" s="19" t="str">
        <f t="shared" si="145"/>
        <v>Yes</v>
      </c>
      <c r="BM113" s="19" t="str">
        <f t="shared" si="146"/>
        <v>Yes</v>
      </c>
      <c r="BN113" s="19" t="str">
        <f t="shared" si="147"/>
        <v>Yes</v>
      </c>
      <c r="BO113" s="19" t="str">
        <f t="shared" si="148"/>
        <v>Yes</v>
      </c>
      <c r="BP113" s="19" t="str">
        <f t="shared" si="149"/>
        <v>Yes</v>
      </c>
      <c r="BQ113" s="19" t="str">
        <f t="shared" si="150"/>
        <v>Yes</v>
      </c>
      <c r="BR113" s="19" t="str">
        <f t="shared" si="151"/>
        <v>Yes</v>
      </c>
      <c r="BS113" s="19" t="str">
        <f t="shared" si="152"/>
        <v>Yes</v>
      </c>
      <c r="BT113" s="19" t="str">
        <f t="shared" si="153"/>
        <v>Yes</v>
      </c>
      <c r="BU113" s="19" t="str">
        <f t="shared" si="154"/>
        <v>Yes</v>
      </c>
      <c r="BV113" s="19" t="str">
        <f t="shared" si="155"/>
        <v>Yes</v>
      </c>
      <c r="BW113" s="5" t="s">
        <v>173</v>
      </c>
      <c r="BX113" s="15" t="str">
        <f t="shared" si="156"/>
        <v/>
      </c>
      <c r="BY113" s="15" t="str">
        <f t="shared" si="157"/>
        <v/>
      </c>
      <c r="BZ113" s="15" t="str">
        <f t="shared" si="158"/>
        <v/>
      </c>
      <c r="CA113" s="15" t="str">
        <f t="shared" si="159"/>
        <v/>
      </c>
      <c r="CB113" s="15" t="str">
        <f t="shared" si="160"/>
        <v/>
      </c>
      <c r="CC113" s="15" t="str">
        <f t="shared" si="161"/>
        <v/>
      </c>
      <c r="CD113" s="15" t="str">
        <f t="shared" si="162"/>
        <v/>
      </c>
      <c r="CE113" s="15" t="str">
        <f t="shared" si="163"/>
        <v/>
      </c>
      <c r="CF113" s="15" t="str">
        <f t="shared" si="164"/>
        <v>Yes</v>
      </c>
      <c r="CG113" s="15" t="str">
        <f t="shared" si="165"/>
        <v/>
      </c>
      <c r="CH113" s="15" t="str">
        <f t="shared" si="166"/>
        <v>Yes</v>
      </c>
      <c r="CI113" s="15" t="str">
        <f t="shared" si="167"/>
        <v/>
      </c>
      <c r="CJ113" s="15" t="str">
        <f t="shared" si="168"/>
        <v/>
      </c>
      <c r="CK113" s="15" t="str">
        <f t="shared" si="169"/>
        <v>Yes</v>
      </c>
      <c r="CL113" s="15" t="str">
        <f t="shared" si="170"/>
        <v/>
      </c>
      <c r="CM113" s="15" t="str">
        <f t="shared" si="171"/>
        <v/>
      </c>
      <c r="CN113" s="15" t="str">
        <f t="shared" si="172"/>
        <v/>
      </c>
      <c r="CO113" s="15" t="str">
        <f t="shared" si="173"/>
        <v>Yes</v>
      </c>
      <c r="CP113" s="15" t="str">
        <f t="shared" si="174"/>
        <v>Yes</v>
      </c>
      <c r="CQ113" s="15" t="str">
        <f t="shared" si="175"/>
        <v>Yes</v>
      </c>
      <c r="CR113" s="15" t="str">
        <f t="shared" si="176"/>
        <v/>
      </c>
      <c r="CS113" s="15" t="str">
        <f t="shared" si="177"/>
        <v/>
      </c>
      <c r="CT113" s="15" t="str">
        <f t="shared" si="178"/>
        <v/>
      </c>
      <c r="CU113" s="15" t="str">
        <f t="shared" si="179"/>
        <v>Yes</v>
      </c>
      <c r="CV113" s="15" t="str">
        <f t="shared" si="180"/>
        <v>Yes</v>
      </c>
      <c r="CW113" s="15" t="str">
        <f t="shared" si="181"/>
        <v>Yes</v>
      </c>
      <c r="CX113" s="15" t="str">
        <f t="shared" si="182"/>
        <v>Yes</v>
      </c>
      <c r="CY113" s="15" t="str">
        <f t="shared" si="183"/>
        <v>Yes</v>
      </c>
    </row>
    <row r="114" spans="1:103" x14ac:dyDescent="0.45">
      <c r="E114" s="12" t="s">
        <v>424</v>
      </c>
    </row>
    <row r="115" spans="1:103" x14ac:dyDescent="0.45">
      <c r="E115" s="12" t="s">
        <v>425</v>
      </c>
    </row>
  </sheetData>
  <autoFilter ref="A2:B113" xr:uid="{00000000-0001-0000-1100-000000000000}">
    <filterColumn colId="0">
      <filters>
        <filter val="_x000a_LPHAs ONLY_x000a__x000a_611,  211, 465_x000a_"/>
        <filter val="_x000a_LPHAs ONLY_x000a__x000a_665, 666, 684, 685, 254, 255, 284, 285, 511, 512, 112, 113, 142, 143, 172, 173, 392, 393"/>
        <filter val="101, 131, 161"/>
        <filter val="372"/>
        <filter val="519, 528"/>
        <filter val="520,522, 524, 526, 529, 531"/>
        <filter val="521, 523, 525, 527, 30, 532"/>
        <filter val="601, 201, 455"/>
        <filter val="611,  211, 465_x000a_All providers"/>
        <filter val="626, 226"/>
        <filter val="631, 231, 483"/>
        <filter val="634, 234, 486"/>
        <filter val="639, 239, 491"/>
        <filter val="644, 244, 496"/>
        <filter val="654, 611, 506"/>
        <filter val="665, 666, 684, 685, 254, 255, 284, 285, 511, 512, 112, 113, 142, 143, 172, 173, 392, 393"/>
        <filter val="665, 666, 684, 685, 254, 255, 284, 285, 511, 512, 112, 113, 142, 143, 172, 173, 392, 393_x000a__x000a_Medical Providers ONLY"/>
        <filter val="670, 270, 116, 146, 176, 397. 513"/>
        <filter val="677, 278, 689, 289 ?"/>
        <filter val="689, 289"/>
        <filter val="689, 290"/>
        <filter val="898"/>
        <filter val="899"/>
        <filter val="LPHAs ONLY_x000a__x000a_611,  211, 465"/>
        <filter val="Medical Providers Only_x000a__x000a_611,  211, 465"/>
        <filter val="Medical Providers ONLY_x000a__x000a_649, 249, 501"/>
        <filter val="SUD Counselors Only_x000a__x000a_611,  211, 465"/>
        <filter val="When completing the ASAM_x000a__x000a_611,  211, 465"/>
      </filters>
    </filterColumn>
  </autoFilter>
  <mergeCells count="2">
    <mergeCell ref="A1:B1"/>
    <mergeCell ref="C1:L1"/>
  </mergeCells>
  <phoneticPr fontId="2" type="noConversion"/>
  <hyperlinks>
    <hyperlink ref="C1:L1" r:id="rId1" display="https://www.dhcs.ca.gov/services/MH/Pages/MedCCC-Library.aspx" xr:uid="{2A537E9F-0A45-4293-8839-164BAB670767}"/>
  </hyperlinks>
  <pageMargins left="0.7" right="0.7" top="0.75" bottom="0.75" header="0.3" footer="0.3"/>
  <pageSetup orientation="portrait" horizontalDpi="90" verticalDpi="9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DHCSDOC-2129867196-5365</_dlc_DocId>
    <_dlc_DocIdUrl xmlns="69bc34b3-1921-46c7-8c7a-d18363374b4b">
      <Url>https://dhcscagovauthoring/provgovpart/_layouts/15/DocIdRedir.aspx?ID=DHCSDOC-2129867196-5365</Url>
      <Description>DHCSDOC-2129867196-5365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49F36E-376E-4A04-BF59-A6A6030B16E2}">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www.w3.org/XML/1998/namespace"/>
    <ds:schemaRef ds:uri="http://purl.org/dc/elements/1.1/"/>
    <ds:schemaRef ds:uri="http://schemas.openxmlformats.org/package/2006/metadata/core-properties"/>
    <ds:schemaRef ds:uri="c1c1dc04-eeda-4b6e-b2df-40979f5da1d3"/>
    <ds:schemaRef ds:uri="69bc34b3-1921-46c7-8c7a-d18363374b4b"/>
    <ds:schemaRef ds:uri="http://purl.org/dc/terms/"/>
  </ds:schemaRefs>
</ds:datastoreItem>
</file>

<file path=customXml/itemProps2.xml><?xml version="1.0" encoding="utf-8"?>
<ds:datastoreItem xmlns:ds="http://schemas.openxmlformats.org/officeDocument/2006/customXml" ds:itemID="{BF215A09-F633-46E8-A724-B9430FFD5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075DE5-86FD-468B-BD1D-89325A976EAC}">
  <ds:schemaRefs>
    <ds:schemaRef ds:uri="http://schemas.microsoft.com/sharepoint/v3/contenttype/forms"/>
  </ds:schemaRefs>
</ds:datastoreItem>
</file>

<file path=customXml/itemProps4.xml><?xml version="1.0" encoding="utf-8"?>
<ds:datastoreItem xmlns:ds="http://schemas.openxmlformats.org/officeDocument/2006/customXml" ds:itemID="{D76B05B0-5D61-442F-A3D4-186DCA87369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Raw Pre-CalAIM Manual (2)</vt:lpstr>
      <vt:lpstr>Worki Raw Pre-CalAIM Manual)</vt:lpstr>
      <vt:lpstr>Working Copy of New Codes</vt:lpstr>
      <vt:lpstr>PRELIMINARY ACBH SUD CODES</vt:lpstr>
      <vt:lpstr>TitleRegion.1.a2.j101.1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CalAIM-DMC-ODS-Codes-2022-09-30</dc:title>
  <dc:subject/>
  <dc:creator>Andrew Wagner</dc:creator>
  <cp:keywords/>
  <dc:description/>
  <cp:lastModifiedBy>Phipps, Brion ACBH</cp:lastModifiedBy>
  <cp:revision/>
  <dcterms:created xsi:type="dcterms:W3CDTF">2015-06-05T18:17:20Z</dcterms:created>
  <dcterms:modified xsi:type="dcterms:W3CDTF">2023-05-24T16:03:38Z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MediaServiceImageTags">
    <vt:lpwstr/>
  </property>
  <property fmtid="{D5CDD505-2E9C-101B-9397-08002B2CF9AE}" pid="4" name="_dlc_DocIdItemGuid">
    <vt:lpwstr>2cb13fe3-5513-41d8-b1f5-f0c533b536b9</vt:lpwstr>
  </property>
  <property fmtid="{D5CDD505-2E9C-101B-9397-08002B2CF9AE}" pid="5" name="Division">
    <vt:lpwstr>28;#Local Governmental Financing|80c71d1a-be15-484a-88bb-f1f056d69f94</vt:lpwstr>
  </property>
</Properties>
</file>